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I_UQ_RPKwN09nk7Q6r_2rVEwKApDLwuN\RESPONSABILIDAD FISCAL\05 - Información enviada a CFRF\2024\III TRIMESTRE\"/>
    </mc:Choice>
  </mc:AlternateContent>
  <xr:revisionPtr revIDLastSave="0" documentId="13_ncr:1_{05EF2724-2058-4059-88C2-0DB4CEE019D3}" xr6:coauthVersionLast="47" xr6:coauthVersionMax="47" xr10:uidLastSave="{00000000-0000-0000-0000-000000000000}"/>
  <bookViews>
    <workbookView xWindow="-120" yWindow="-120" windowWidth="29040" windowHeight="15720" firstSheet="1" activeTab="4" xr2:uid="{758B6626-4242-492D-BF5A-68E69AA76FF5}"/>
  </bookViews>
  <sheets>
    <sheet name="STOCK A MARZO" sheetId="3" state="hidden" r:id="rId1"/>
    <sheet name="PAGADO" sheetId="1" r:id="rId2"/>
    <sheet name="DEVENGADO" sheetId="2" r:id="rId3"/>
    <sheet name="STOCK A JUNIO" sheetId="4" r:id="rId4"/>
    <sheet name="STOCK A SEPTIEMBRE" sheetId="7" r:id="rId5"/>
    <sheet name="STOCK A DICIEMBRE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34" i="1" s="1"/>
  <c r="G34" i="1" s="1"/>
  <c r="H34" i="1" s="1"/>
  <c r="I34" i="1" s="1"/>
  <c r="J34" i="1" s="1"/>
  <c r="K34" i="1" s="1"/>
  <c r="H11" i="1"/>
  <c r="L12" i="2"/>
  <c r="L17" i="1"/>
  <c r="M32" i="1"/>
  <c r="G33" i="4" s="1"/>
  <c r="L33" i="2"/>
  <c r="M33" i="2"/>
  <c r="M32" i="2"/>
  <c r="L32" i="2"/>
  <c r="M17" i="2"/>
  <c r="L17" i="2"/>
  <c r="M12" i="2"/>
  <c r="D61" i="2" l="1"/>
  <c r="E61" i="2"/>
  <c r="F61" i="2"/>
  <c r="G61" i="2"/>
  <c r="H61" i="2"/>
  <c r="I61" i="2"/>
  <c r="J61" i="2"/>
  <c r="K61" i="2"/>
  <c r="D62" i="2"/>
  <c r="E62" i="2"/>
  <c r="F62" i="2"/>
  <c r="G62" i="2"/>
  <c r="H62" i="2"/>
  <c r="I62" i="2"/>
  <c r="J62" i="2"/>
  <c r="K62" i="2"/>
  <c r="C62" i="2"/>
  <c r="C61" i="2"/>
  <c r="L90" i="8"/>
  <c r="K90" i="8"/>
  <c r="J90" i="8"/>
  <c r="I90" i="8"/>
  <c r="H90" i="8"/>
  <c r="G90" i="8"/>
  <c r="L78" i="8"/>
  <c r="K78" i="8"/>
  <c r="J78" i="8"/>
  <c r="I78" i="8"/>
  <c r="H78" i="8"/>
  <c r="G78" i="8"/>
  <c r="F78" i="8"/>
  <c r="E78" i="8"/>
  <c r="L48" i="8"/>
  <c r="K48" i="8"/>
  <c r="J48" i="8"/>
  <c r="I48" i="8"/>
  <c r="H48" i="8"/>
  <c r="G48" i="8"/>
  <c r="F48" i="8"/>
  <c r="E48" i="8"/>
  <c r="L43" i="8"/>
  <c r="L41" i="8" s="1"/>
  <c r="K43" i="8"/>
  <c r="K41" i="8" s="1"/>
  <c r="J43" i="8"/>
  <c r="I43" i="8"/>
  <c r="H43" i="8"/>
  <c r="G43" i="8"/>
  <c r="F43" i="8"/>
  <c r="F41" i="8" s="1"/>
  <c r="E43" i="8"/>
  <c r="J41" i="8"/>
  <c r="I41" i="8"/>
  <c r="H41" i="8"/>
  <c r="G41" i="8"/>
  <c r="E41" i="8"/>
  <c r="E39" i="8"/>
  <c r="L35" i="8"/>
  <c r="I35" i="8"/>
  <c r="F35" i="8"/>
  <c r="L28" i="8"/>
  <c r="I28" i="8"/>
  <c r="F28" i="8"/>
  <c r="L19" i="8"/>
  <c r="L17" i="8" s="1"/>
  <c r="L15" i="8" s="1"/>
  <c r="I19" i="8"/>
  <c r="I17" i="8" s="1"/>
  <c r="I15" i="8" s="1"/>
  <c r="I84" i="8" s="1"/>
  <c r="F19" i="8"/>
  <c r="F17" i="8" s="1"/>
  <c r="F15" i="8" s="1"/>
  <c r="M28" i="1"/>
  <c r="H30" i="4" s="1"/>
  <c r="K30" i="4" s="1"/>
  <c r="F28" i="4"/>
  <c r="I28" i="4"/>
  <c r="F84" i="8" l="1"/>
  <c r="L84" i="8"/>
  <c r="M22" i="2"/>
  <c r="N22" i="2"/>
  <c r="N17" i="2"/>
  <c r="N12" i="2"/>
  <c r="M24" i="2" l="1"/>
  <c r="M19" i="2"/>
  <c r="M14" i="2"/>
  <c r="L38" i="2" l="1"/>
  <c r="L18" i="2"/>
  <c r="E34" i="2" l="1"/>
  <c r="F34" i="2" l="1"/>
  <c r="L34" i="3"/>
  <c r="L31" i="3" s="1"/>
  <c r="L27" i="3"/>
  <c r="L19" i="3"/>
  <c r="K21" i="3"/>
  <c r="J21" i="3"/>
  <c r="H21" i="3"/>
  <c r="G21" i="3"/>
  <c r="E38" i="3"/>
  <c r="E37" i="3"/>
  <c r="E36" i="3"/>
  <c r="E35" i="3"/>
  <c r="E29" i="3"/>
  <c r="E28" i="3"/>
  <c r="F19" i="3"/>
  <c r="I19" i="3"/>
  <c r="E32" i="3"/>
  <c r="E21" i="3"/>
  <c r="E20" i="3"/>
  <c r="G34" i="2" l="1"/>
  <c r="E19" i="3"/>
  <c r="L17" i="3"/>
  <c r="H34" i="2" l="1"/>
  <c r="C34" i="2"/>
  <c r="B63" i="2"/>
  <c r="B62" i="2"/>
  <c r="B61" i="2"/>
  <c r="C24" i="2"/>
  <c r="C29" i="2"/>
  <c r="C39" i="2"/>
  <c r="D39" i="2" s="1"/>
  <c r="C44" i="2"/>
  <c r="C59" i="2"/>
  <c r="C54" i="2"/>
  <c r="C49" i="2"/>
  <c r="D63" i="2" l="1"/>
  <c r="E39" i="2"/>
  <c r="C63" i="2"/>
  <c r="I34" i="2"/>
  <c r="L11" i="2"/>
  <c r="M11" i="2"/>
  <c r="G20" i="3"/>
  <c r="G19" i="3" s="1"/>
  <c r="L13" i="2"/>
  <c r="M13" i="2"/>
  <c r="N13" i="2"/>
  <c r="L14" i="2"/>
  <c r="N14" i="2"/>
  <c r="H20" i="3" l="1"/>
  <c r="H19" i="3" s="1"/>
  <c r="K20" i="3"/>
  <c r="K19" i="3" s="1"/>
  <c r="J20" i="3"/>
  <c r="J19" i="3" s="1"/>
  <c r="J34" i="2"/>
  <c r="F39" i="2"/>
  <c r="E63" i="2"/>
  <c r="E33" i="3"/>
  <c r="N11" i="2"/>
  <c r="A12" i="1"/>
  <c r="B12" i="1"/>
  <c r="A13" i="1"/>
  <c r="B13" i="1"/>
  <c r="A14" i="1"/>
  <c r="B14" i="1"/>
  <c r="M14" i="1"/>
  <c r="N14" i="1"/>
  <c r="B15" i="1"/>
  <c r="A16" i="1"/>
  <c r="B16" i="1"/>
  <c r="A17" i="1"/>
  <c r="B17" i="1"/>
  <c r="A18" i="1"/>
  <c r="B18" i="1"/>
  <c r="A19" i="1"/>
  <c r="B19" i="1"/>
  <c r="N19" i="1"/>
  <c r="B20" i="1"/>
  <c r="A21" i="1"/>
  <c r="B21" i="1"/>
  <c r="A22" i="1"/>
  <c r="B22" i="1"/>
  <c r="L22" i="1"/>
  <c r="A23" i="1"/>
  <c r="B23" i="1"/>
  <c r="A24" i="1"/>
  <c r="B24" i="1"/>
  <c r="C24" i="1" s="1"/>
  <c r="L24" i="1"/>
  <c r="E27" i="3" s="1"/>
  <c r="M24" i="1"/>
  <c r="E29" i="4" s="1"/>
  <c r="E29" i="8"/>
  <c r="B25" i="1"/>
  <c r="A26" i="1"/>
  <c r="B26" i="1"/>
  <c r="A27" i="1"/>
  <c r="B27" i="1"/>
  <c r="A28" i="1"/>
  <c r="B28" i="1"/>
  <c r="L28" i="1"/>
  <c r="A29" i="1"/>
  <c r="B29" i="1"/>
  <c r="C29" i="1" s="1"/>
  <c r="L29" i="1"/>
  <c r="M29" i="1"/>
  <c r="E30" i="4" s="1"/>
  <c r="N29" i="1"/>
  <c r="B30" i="1"/>
  <c r="A31" i="1"/>
  <c r="B31" i="1"/>
  <c r="A32" i="1"/>
  <c r="B32" i="1"/>
  <c r="A33" i="1"/>
  <c r="B33" i="1"/>
  <c r="A34" i="1"/>
  <c r="B34" i="1"/>
  <c r="C34" i="1" s="1"/>
  <c r="B35" i="1"/>
  <c r="A36" i="1"/>
  <c r="B36" i="1"/>
  <c r="A37" i="1"/>
  <c r="B37" i="1"/>
  <c r="A38" i="1"/>
  <c r="B38" i="1"/>
  <c r="A39" i="1"/>
  <c r="B39" i="1"/>
  <c r="C39" i="1" s="1"/>
  <c r="D39" i="1" s="1"/>
  <c r="E39" i="1" s="1"/>
  <c r="F39" i="1" s="1"/>
  <c r="G39" i="1" s="1"/>
  <c r="H39" i="1" s="1"/>
  <c r="I39" i="1" s="1"/>
  <c r="J39" i="1" s="1"/>
  <c r="K39" i="1" s="1"/>
  <c r="B40" i="1"/>
  <c r="A41" i="1"/>
  <c r="B41" i="1"/>
  <c r="A42" i="1"/>
  <c r="B42" i="1"/>
  <c r="A43" i="1"/>
  <c r="B43" i="1"/>
  <c r="A44" i="1"/>
  <c r="B44" i="1"/>
  <c r="C44" i="1" s="1"/>
  <c r="B45" i="1"/>
  <c r="A46" i="1"/>
  <c r="B46" i="1"/>
  <c r="A47" i="1"/>
  <c r="B47" i="1"/>
  <c r="A48" i="1"/>
  <c r="B48" i="1"/>
  <c r="A49" i="1"/>
  <c r="B49" i="1"/>
  <c r="C49" i="1" s="1"/>
  <c r="B50" i="1"/>
  <c r="A51" i="1"/>
  <c r="B51" i="1"/>
  <c r="A52" i="1"/>
  <c r="B52" i="1"/>
  <c r="A53" i="1"/>
  <c r="B53" i="1"/>
  <c r="A54" i="1"/>
  <c r="B54" i="1"/>
  <c r="C54" i="1" s="1"/>
  <c r="B55" i="1"/>
  <c r="A56" i="1"/>
  <c r="B56" i="1"/>
  <c r="A57" i="1"/>
  <c r="B57" i="1"/>
  <c r="A58" i="1"/>
  <c r="B58" i="1"/>
  <c r="A59" i="1"/>
  <c r="B59" i="1"/>
  <c r="C59" i="1" s="1"/>
  <c r="N59" i="1"/>
  <c r="A61" i="1"/>
  <c r="A62" i="1"/>
  <c r="A63" i="1"/>
  <c r="B11" i="1"/>
  <c r="C11" i="1"/>
  <c r="D11" i="1"/>
  <c r="E11" i="1"/>
  <c r="F11" i="1"/>
  <c r="I11" i="1"/>
  <c r="J11" i="1"/>
  <c r="K11" i="1"/>
  <c r="A11" i="1"/>
  <c r="L90" i="4"/>
  <c r="K90" i="4"/>
  <c r="J90" i="4"/>
  <c r="I90" i="4"/>
  <c r="H90" i="4"/>
  <c r="G90" i="4"/>
  <c r="L78" i="4"/>
  <c r="K78" i="4"/>
  <c r="J78" i="4"/>
  <c r="I78" i="4"/>
  <c r="H78" i="4"/>
  <c r="G78" i="4"/>
  <c r="F78" i="4"/>
  <c r="E78" i="4"/>
  <c r="L48" i="4"/>
  <c r="K48" i="4"/>
  <c r="J48" i="4"/>
  <c r="I48" i="4"/>
  <c r="H48" i="4"/>
  <c r="G48" i="4"/>
  <c r="F48" i="4"/>
  <c r="E48" i="4"/>
  <c r="L43" i="4"/>
  <c r="L41" i="4" s="1"/>
  <c r="I43" i="4"/>
  <c r="I41" i="4" s="1"/>
  <c r="F43" i="4"/>
  <c r="F41" i="4" s="1"/>
  <c r="E39" i="4"/>
  <c r="L35" i="4"/>
  <c r="I35" i="4"/>
  <c r="F35" i="4"/>
  <c r="L28" i="4"/>
  <c r="L19" i="4"/>
  <c r="I19" i="4"/>
  <c r="F19" i="4"/>
  <c r="L89" i="3"/>
  <c r="K89" i="3"/>
  <c r="J89" i="3"/>
  <c r="I89" i="3"/>
  <c r="H89" i="3"/>
  <c r="G89" i="3"/>
  <c r="L77" i="3"/>
  <c r="K77" i="3"/>
  <c r="J77" i="3"/>
  <c r="I77" i="3"/>
  <c r="H77" i="3"/>
  <c r="G77" i="3"/>
  <c r="F77" i="3"/>
  <c r="E77" i="3"/>
  <c r="L47" i="3"/>
  <c r="K47" i="3"/>
  <c r="J47" i="3"/>
  <c r="I47" i="3"/>
  <c r="H47" i="3"/>
  <c r="G47" i="3"/>
  <c r="F47" i="3"/>
  <c r="E47" i="3"/>
  <c r="L42" i="3"/>
  <c r="L40" i="3" s="1"/>
  <c r="I42" i="3"/>
  <c r="I40" i="3" s="1"/>
  <c r="F42" i="3"/>
  <c r="F40" i="3" s="1"/>
  <c r="I34" i="3"/>
  <c r="I31" i="3" s="1"/>
  <c r="F34" i="3"/>
  <c r="F31" i="3" s="1"/>
  <c r="I27" i="3"/>
  <c r="F27" i="3"/>
  <c r="B63" i="1"/>
  <c r="K62" i="1"/>
  <c r="J62" i="1"/>
  <c r="I62" i="1"/>
  <c r="H62" i="1"/>
  <c r="G62" i="1"/>
  <c r="F62" i="1"/>
  <c r="E62" i="1"/>
  <c r="C62" i="1"/>
  <c r="B62" i="1"/>
  <c r="C61" i="1"/>
  <c r="B61" i="1"/>
  <c r="N59" i="2"/>
  <c r="N33" i="2"/>
  <c r="H32" i="3"/>
  <c r="J33" i="3"/>
  <c r="N32" i="2"/>
  <c r="G32" i="3"/>
  <c r="N29" i="2"/>
  <c r="M29" i="2"/>
  <c r="L29" i="2"/>
  <c r="N28" i="2"/>
  <c r="M28" i="2"/>
  <c r="L28" i="2"/>
  <c r="H29" i="3" s="1"/>
  <c r="N24" i="2"/>
  <c r="L24" i="2"/>
  <c r="N23" i="2"/>
  <c r="M23" i="2"/>
  <c r="L23" i="2"/>
  <c r="H28" i="3" s="1"/>
  <c r="H27" i="3" s="1"/>
  <c r="L22" i="2"/>
  <c r="I61" i="1"/>
  <c r="N19" i="2"/>
  <c r="L19" i="2"/>
  <c r="N18" i="2"/>
  <c r="M18" i="2"/>
  <c r="H20" i="4"/>
  <c r="E30" i="8"/>
  <c r="N24" i="1"/>
  <c r="G39" i="2" l="1"/>
  <c r="F63" i="2"/>
  <c r="K34" i="2"/>
  <c r="G28" i="3"/>
  <c r="G27" i="3" s="1"/>
  <c r="E28" i="8"/>
  <c r="E28" i="4"/>
  <c r="E20" i="8"/>
  <c r="E20" i="4"/>
  <c r="I17" i="4"/>
  <c r="I15" i="4" s="1"/>
  <c r="I84" i="4" s="1"/>
  <c r="K28" i="3"/>
  <c r="K27" i="3" s="1"/>
  <c r="K32" i="3"/>
  <c r="K29" i="3"/>
  <c r="K33" i="3"/>
  <c r="J32" i="3"/>
  <c r="J28" i="3"/>
  <c r="J27" i="3" s="1"/>
  <c r="M12" i="1"/>
  <c r="F17" i="4"/>
  <c r="F15" i="4" s="1"/>
  <c r="F84" i="4" s="1"/>
  <c r="M33" i="1"/>
  <c r="H33" i="4" s="1"/>
  <c r="N13" i="1"/>
  <c r="L17" i="4"/>
  <c r="L15" i="4" s="1"/>
  <c r="L84" i="4" s="1"/>
  <c r="F17" i="3"/>
  <c r="F15" i="3" s="1"/>
  <c r="F83" i="3" s="1"/>
  <c r="I17" i="3"/>
  <c r="I15" i="3" s="1"/>
  <c r="I83" i="3" s="1"/>
  <c r="L15" i="3"/>
  <c r="L83" i="3" s="1"/>
  <c r="L23" i="1"/>
  <c r="L33" i="1"/>
  <c r="N33" i="1"/>
  <c r="N12" i="1"/>
  <c r="N28" i="1"/>
  <c r="J42" i="3"/>
  <c r="J40" i="3" s="1"/>
  <c r="M23" i="1"/>
  <c r="H61" i="1"/>
  <c r="N22" i="1"/>
  <c r="L12" i="1"/>
  <c r="L13" i="1"/>
  <c r="L18" i="1"/>
  <c r="M13" i="1"/>
  <c r="M22" i="1"/>
  <c r="G21" i="8"/>
  <c r="H33" i="8"/>
  <c r="G33" i="8"/>
  <c r="H29" i="8"/>
  <c r="G29" i="8"/>
  <c r="K61" i="1"/>
  <c r="E61" i="1"/>
  <c r="K43" i="4"/>
  <c r="K41" i="4" s="1"/>
  <c r="C63" i="1"/>
  <c r="F61" i="1"/>
  <c r="G61" i="1"/>
  <c r="M19" i="1"/>
  <c r="L11" i="1"/>
  <c r="J61" i="1"/>
  <c r="L19" i="1"/>
  <c r="M11" i="1"/>
  <c r="N11" i="1"/>
  <c r="M18" i="1"/>
  <c r="H21" i="4" s="1"/>
  <c r="K21" i="4" s="1"/>
  <c r="N18" i="1"/>
  <c r="H21" i="8"/>
  <c r="K21" i="8" s="1"/>
  <c r="N23" i="1"/>
  <c r="L32" i="1"/>
  <c r="J43" i="4"/>
  <c r="J41" i="4" s="1"/>
  <c r="N32" i="1"/>
  <c r="M17" i="1"/>
  <c r="N17" i="1"/>
  <c r="K42" i="3"/>
  <c r="K40" i="3" s="1"/>
  <c r="L49" i="2"/>
  <c r="L44" i="1"/>
  <c r="L39" i="1"/>
  <c r="L49" i="1"/>
  <c r="L44" i="2"/>
  <c r="E42" i="3"/>
  <c r="E40" i="3" s="1"/>
  <c r="L34" i="2"/>
  <c r="L34" i="1"/>
  <c r="L39" i="2"/>
  <c r="L14" i="1"/>
  <c r="H39" i="2" l="1"/>
  <c r="G63" i="2"/>
  <c r="H19" i="4"/>
  <c r="H20" i="8"/>
  <c r="G20" i="8"/>
  <c r="J20" i="8" s="1"/>
  <c r="G21" i="4"/>
  <c r="J21" i="4" s="1"/>
  <c r="J33" i="8"/>
  <c r="G32" i="8"/>
  <c r="K29" i="4"/>
  <c r="K28" i="4" s="1"/>
  <c r="H29" i="4"/>
  <c r="K33" i="8"/>
  <c r="J21" i="8"/>
  <c r="H30" i="8"/>
  <c r="K30" i="8" s="1"/>
  <c r="K29" i="8"/>
  <c r="K20" i="4"/>
  <c r="K19" i="4" s="1"/>
  <c r="E21" i="8"/>
  <c r="E19" i="8" s="1"/>
  <c r="E21" i="4"/>
  <c r="E19" i="4" s="1"/>
  <c r="J20" i="4"/>
  <c r="G20" i="4"/>
  <c r="J29" i="4"/>
  <c r="J28" i="4" s="1"/>
  <c r="G29" i="4"/>
  <c r="G28" i="4" s="1"/>
  <c r="G28" i="8"/>
  <c r="J29" i="8"/>
  <c r="J28" i="8" s="1"/>
  <c r="E63" i="1"/>
  <c r="L54" i="1"/>
  <c r="E34" i="3" s="1"/>
  <c r="E31" i="3" s="1"/>
  <c r="L54" i="2"/>
  <c r="L63" i="2" s="1"/>
  <c r="F63" i="1"/>
  <c r="G19" i="4" l="1"/>
  <c r="L63" i="1"/>
  <c r="I39" i="2"/>
  <c r="H63" i="2"/>
  <c r="J19" i="4"/>
  <c r="H28" i="4"/>
  <c r="J19" i="8"/>
  <c r="H28" i="8"/>
  <c r="K33" i="4"/>
  <c r="J33" i="4"/>
  <c r="G32" i="4"/>
  <c r="G17" i="4" s="1"/>
  <c r="G15" i="4" s="1"/>
  <c r="G84" i="4" s="1"/>
  <c r="G19" i="8"/>
  <c r="G17" i="8" s="1"/>
  <c r="G15" i="8" s="1"/>
  <c r="G84" i="8" s="1"/>
  <c r="H19" i="8"/>
  <c r="K20" i="8"/>
  <c r="K19" i="8" s="1"/>
  <c r="K28" i="8"/>
  <c r="E17" i="3"/>
  <c r="E15" i="3" s="1"/>
  <c r="E83" i="3" s="1"/>
  <c r="G63" i="1"/>
  <c r="J39" i="2" l="1"/>
  <c r="I63" i="2"/>
  <c r="M49" i="1"/>
  <c r="M49" i="2"/>
  <c r="M34" i="1"/>
  <c r="M34" i="2"/>
  <c r="M39" i="1"/>
  <c r="E34" i="4" s="1"/>
  <c r="M39" i="2"/>
  <c r="E43" i="4"/>
  <c r="E41" i="4" s="1"/>
  <c r="M44" i="1"/>
  <c r="M44" i="2"/>
  <c r="K39" i="2" l="1"/>
  <c r="K63" i="2" s="1"/>
  <c r="J63" i="2"/>
  <c r="E36" i="4"/>
  <c r="E36" i="8"/>
  <c r="E37" i="4"/>
  <c r="E37" i="8"/>
  <c r="M54" i="1"/>
  <c r="M63" i="1" s="1"/>
  <c r="M54" i="2"/>
  <c r="M63" i="2" s="1"/>
  <c r="I63" i="1"/>
  <c r="E33" i="4"/>
  <c r="H63" i="1"/>
  <c r="E38" i="4" l="1"/>
  <c r="E38" i="8"/>
  <c r="E35" i="8" s="1"/>
  <c r="E35" i="4"/>
  <c r="E32" i="4" s="1"/>
  <c r="E17" i="4" s="1"/>
  <c r="E15" i="4" s="1"/>
  <c r="E84" i="4" s="1"/>
  <c r="J63" i="1"/>
  <c r="N34" i="1" l="1"/>
  <c r="N34" i="2"/>
  <c r="N44" i="1"/>
  <c r="N44" i="2"/>
  <c r="N39" i="1"/>
  <c r="N39" i="2"/>
  <c r="N49" i="1"/>
  <c r="N49" i="2"/>
  <c r="N54" i="1" l="1"/>
  <c r="N63" i="1" s="1"/>
  <c r="N54" i="2"/>
  <c r="N63" i="2" s="1"/>
  <c r="K63" i="1" l="1"/>
  <c r="E34" i="8" l="1"/>
  <c r="E33" i="8" l="1"/>
  <c r="E32" i="8" s="1"/>
  <c r="E17" i="8" s="1"/>
  <c r="E15" i="8" s="1"/>
  <c r="E84" i="8" s="1"/>
  <c r="M48" i="2" l="1"/>
  <c r="D63" i="1"/>
  <c r="M42" i="2"/>
  <c r="L43" i="2"/>
  <c r="M37" i="2"/>
  <c r="N37" i="2"/>
  <c r="N43" i="2"/>
  <c r="L38" i="1"/>
  <c r="M57" i="2"/>
  <c r="M52" i="2"/>
  <c r="G43" i="4" s="1"/>
  <c r="G41" i="4" s="1"/>
  <c r="M43" i="2"/>
  <c r="L42" i="2"/>
  <c r="N31" i="2"/>
  <c r="L31" i="2"/>
  <c r="M31" i="2"/>
  <c r="L27" i="2"/>
  <c r="D62" i="1"/>
  <c r="L53" i="2"/>
  <c r="H43" i="3" s="1"/>
  <c r="H42" i="3" s="1"/>
  <c r="H40" i="3" s="1"/>
  <c r="N48" i="2"/>
  <c r="L37" i="2"/>
  <c r="G33" i="3" s="1"/>
  <c r="L52" i="1"/>
  <c r="L48" i="2"/>
  <c r="H33" i="3"/>
  <c r="N27" i="2"/>
  <c r="L46" i="1"/>
  <c r="N38" i="2"/>
  <c r="N47" i="2"/>
  <c r="D61" i="1"/>
  <c r="M41" i="1"/>
  <c r="N41" i="1"/>
  <c r="L41" i="1"/>
  <c r="N42" i="1"/>
  <c r="L42" i="1"/>
  <c r="L47" i="2"/>
  <c r="N53" i="2"/>
  <c r="M47" i="2"/>
  <c r="N46" i="2"/>
  <c r="M46" i="2"/>
  <c r="L46" i="2"/>
  <c r="N57" i="2"/>
  <c r="N38" i="1"/>
  <c r="M38" i="1"/>
  <c r="M27" i="2"/>
  <c r="M38" i="2"/>
  <c r="M62" i="2" s="1"/>
  <c r="L27" i="1"/>
  <c r="M21" i="1"/>
  <c r="N21" i="1"/>
  <c r="L36" i="1"/>
  <c r="N42" i="2"/>
  <c r="M36" i="2"/>
  <c r="L36" i="2"/>
  <c r="N36" i="2"/>
  <c r="M26" i="1"/>
  <c r="N31" i="1"/>
  <c r="M31" i="1"/>
  <c r="M21" i="2"/>
  <c r="L21" i="2"/>
  <c r="N21" i="2"/>
  <c r="N16" i="1"/>
  <c r="N51" i="1"/>
  <c r="M57" i="1"/>
  <c r="L43" i="1"/>
  <c r="L26" i="2"/>
  <c r="N26" i="2"/>
  <c r="M26" i="2"/>
  <c r="N53" i="1"/>
  <c r="L47" i="1"/>
  <c r="N47" i="1"/>
  <c r="N52" i="2"/>
  <c r="M52" i="1"/>
  <c r="L41" i="2"/>
  <c r="N41" i="2"/>
  <c r="M41" i="2"/>
  <c r="M51" i="2"/>
  <c r="N51" i="2"/>
  <c r="L51" i="2"/>
  <c r="M58" i="2"/>
  <c r="N58" i="2"/>
  <c r="L58" i="2"/>
  <c r="L56" i="2" s="1"/>
  <c r="N37" i="1"/>
  <c r="M37" i="1"/>
  <c r="L53" i="1"/>
  <c r="N48" i="1"/>
  <c r="L48" i="1"/>
  <c r="L57" i="2"/>
  <c r="N58" i="1"/>
  <c r="M58" i="1"/>
  <c r="L52" i="2"/>
  <c r="G43" i="3" s="1"/>
  <c r="G42" i="3" s="1"/>
  <c r="G40" i="3" s="1"/>
  <c r="M53" i="2"/>
  <c r="H43" i="4" s="1"/>
  <c r="H41" i="4" s="1"/>
  <c r="M61" i="2" l="1"/>
  <c r="G29" i="3"/>
  <c r="L61" i="2"/>
  <c r="J29" i="3"/>
  <c r="L62" i="2"/>
  <c r="G38" i="4"/>
  <c r="G38" i="8"/>
  <c r="N62" i="2"/>
  <c r="G39" i="4"/>
  <c r="G39" i="8"/>
  <c r="N61" i="2"/>
  <c r="H34" i="8"/>
  <c r="K34" i="8" s="1"/>
  <c r="K32" i="8" s="1"/>
  <c r="K17" i="8" s="1"/>
  <c r="K15" i="8" s="1"/>
  <c r="K84" i="8" s="1"/>
  <c r="J34" i="8"/>
  <c r="J32" i="8" s="1"/>
  <c r="J17" i="8" s="1"/>
  <c r="J15" i="8" s="1"/>
  <c r="J84" i="8" s="1"/>
  <c r="K39" i="4"/>
  <c r="K39" i="8"/>
  <c r="J38" i="4"/>
  <c r="J38" i="8"/>
  <c r="J39" i="4"/>
  <c r="J39" i="8"/>
  <c r="K34" i="4"/>
  <c r="K32" i="4" s="1"/>
  <c r="H34" i="4"/>
  <c r="H32" i="4" s="1"/>
  <c r="H17" i="4" s="1"/>
  <c r="H15" i="4" s="1"/>
  <c r="M56" i="2"/>
  <c r="K38" i="3"/>
  <c r="J38" i="3"/>
  <c r="H36" i="3"/>
  <c r="G36" i="3"/>
  <c r="K35" i="3"/>
  <c r="J35" i="3"/>
  <c r="G35" i="3"/>
  <c r="H35" i="3"/>
  <c r="K37" i="3"/>
  <c r="J37" i="3"/>
  <c r="K36" i="3"/>
  <c r="J36" i="3"/>
  <c r="G38" i="3"/>
  <c r="H38" i="3"/>
  <c r="H37" i="3"/>
  <c r="G37" i="3"/>
  <c r="J34" i="4"/>
  <c r="J32" i="4" s="1"/>
  <c r="L26" i="1"/>
  <c r="L37" i="1"/>
  <c r="L61" i="1" s="1"/>
  <c r="N26" i="1"/>
  <c r="M46" i="1"/>
  <c r="M47" i="1"/>
  <c r="M53" i="1"/>
  <c r="L21" i="1"/>
  <c r="N27" i="1"/>
  <c r="N46" i="1"/>
  <c r="N56" i="2"/>
  <c r="M16" i="1"/>
  <c r="L31" i="1"/>
  <c r="M56" i="1"/>
  <c r="L57" i="1"/>
  <c r="M43" i="1"/>
  <c r="N43" i="1"/>
  <c r="N62" i="1" s="1"/>
  <c r="N36" i="1"/>
  <c r="M36" i="1"/>
  <c r="M51" i="1"/>
  <c r="L51" i="1"/>
  <c r="M48" i="1"/>
  <c r="L16" i="1"/>
  <c r="N57" i="1"/>
  <c r="N52" i="1"/>
  <c r="M42" i="1"/>
  <c r="M27" i="1"/>
  <c r="L58" i="1"/>
  <c r="L62" i="1" s="1"/>
  <c r="H32" i="8" l="1"/>
  <c r="H17" i="8" s="1"/>
  <c r="H15" i="8" s="1"/>
  <c r="H84" i="8" s="1"/>
  <c r="M62" i="1"/>
  <c r="H34" i="3"/>
  <c r="H84" i="4"/>
  <c r="M61" i="1"/>
  <c r="N61" i="1"/>
  <c r="K38" i="4"/>
  <c r="K38" i="8"/>
  <c r="K36" i="8"/>
  <c r="J36" i="8"/>
  <c r="K37" i="4"/>
  <c r="K37" i="8"/>
  <c r="K35" i="8" s="1"/>
  <c r="J37" i="4"/>
  <c r="J37" i="8"/>
  <c r="J34" i="3"/>
  <c r="J31" i="3" s="1"/>
  <c r="J17" i="3" s="1"/>
  <c r="J15" i="3" s="1"/>
  <c r="J83" i="3" s="1"/>
  <c r="K34" i="3"/>
  <c r="K31" i="3" s="1"/>
  <c r="K17" i="3" s="1"/>
  <c r="K15" i="3" s="1"/>
  <c r="K83" i="3" s="1"/>
  <c r="G34" i="3"/>
  <c r="G31" i="3" s="1"/>
  <c r="G17" i="3" s="1"/>
  <c r="G15" i="3" s="1"/>
  <c r="G83" i="3" s="1"/>
  <c r="H31" i="3"/>
  <c r="H17" i="3" s="1"/>
  <c r="H15" i="3" s="1"/>
  <c r="H83" i="3" s="1"/>
  <c r="J36" i="4"/>
  <c r="K36" i="4"/>
  <c r="L56" i="1"/>
  <c r="N56" i="1"/>
  <c r="J35" i="8" l="1"/>
  <c r="J35" i="4"/>
  <c r="K35" i="4"/>
  <c r="K17" i="4" s="1"/>
  <c r="K15" i="4" s="1"/>
  <c r="K84" i="4" s="1"/>
  <c r="J17" i="4"/>
  <c r="J15" i="4" s="1"/>
  <c r="J8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Gay</author>
  </authors>
  <commentList>
    <comment ref="H12" authorId="0" shapeId="0" xr:uid="{A941A58A-03B1-4240-A155-E2E900597430}">
      <text>
        <r>
          <rPr>
            <b/>
            <sz val="9"/>
            <color indexed="81"/>
            <rFont val="Tahoma"/>
            <family val="2"/>
          </rPr>
          <t>Lucas Gay:</t>
        </r>
        <r>
          <rPr>
            <sz val="9"/>
            <color indexed="81"/>
            <rFont val="Tahoma"/>
            <family val="2"/>
          </rPr>
          <t xml:space="preserve">
Cancelacion anticipada aprobada por Dcto N° 559</t>
        </r>
      </text>
    </comment>
    <comment ref="H17" authorId="0" shapeId="0" xr:uid="{81CFB979-B09A-4AEE-9581-CC0EEDD68141}">
      <text>
        <r>
          <rPr>
            <b/>
            <sz val="9"/>
            <color indexed="81"/>
            <rFont val="Tahoma"/>
            <family val="2"/>
          </rPr>
          <t>Lucas Gay:</t>
        </r>
        <r>
          <rPr>
            <sz val="9"/>
            <color indexed="81"/>
            <rFont val="Tahoma"/>
            <family val="2"/>
          </rPr>
          <t xml:space="preserve">
cancelacion anticipada mediante Dcto N° 559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Gay</author>
  </authors>
  <commentList>
    <comment ref="H12" authorId="0" shapeId="0" xr:uid="{3DCF97BF-A939-44B9-8BC3-9C8AA48E7A10}">
      <text>
        <r>
          <rPr>
            <b/>
            <sz val="9"/>
            <color indexed="81"/>
            <rFont val="Tahoma"/>
            <family val="2"/>
          </rPr>
          <t>Lucas Gay:</t>
        </r>
        <r>
          <rPr>
            <sz val="9"/>
            <color indexed="81"/>
            <rFont val="Tahoma"/>
            <family val="2"/>
          </rPr>
          <t xml:space="preserve">
Cancelacion anticipada aprobada por Dcto N° 559</t>
        </r>
      </text>
    </comment>
    <comment ref="H17" authorId="0" shapeId="0" xr:uid="{08D02EDA-D86E-477D-B4EF-A52F89B8B141}">
      <text>
        <r>
          <rPr>
            <b/>
            <sz val="9"/>
            <color indexed="81"/>
            <rFont val="Tahoma"/>
            <family val="2"/>
          </rPr>
          <t>Lucas Gay:</t>
        </r>
        <r>
          <rPr>
            <sz val="9"/>
            <color indexed="81"/>
            <rFont val="Tahoma"/>
            <family val="2"/>
          </rPr>
          <t xml:space="preserve">
cancelacion anticipada mediante Dcto N° 559</t>
        </r>
      </text>
    </comment>
  </commentList>
</comments>
</file>

<file path=xl/sharedStrings.xml><?xml version="1.0" encoding="utf-8"?>
<sst xmlns="http://schemas.openxmlformats.org/spreadsheetml/2006/main" count="400" uniqueCount="93">
  <si>
    <t>Apertura por tipo de Crédito</t>
  </si>
  <si>
    <t>ACUMULADO I TRIMESTRE</t>
  </si>
  <si>
    <t>ACUMULADO II TRIMESTRE</t>
  </si>
  <si>
    <t>ACUMULADO III TRIMESTRE</t>
  </si>
  <si>
    <t xml:space="preserve">Amortización </t>
  </si>
  <si>
    <t>Servicios</t>
  </si>
  <si>
    <t>Capital Residual Actualizado</t>
  </si>
  <si>
    <t>FFDP (10.000 millones)</t>
  </si>
  <si>
    <t>Reestructuracion (Resolucion 741)</t>
  </si>
  <si>
    <t>BONO CONVERSION</t>
  </si>
  <si>
    <t>PROMES - GOBERNADOR GREGORES</t>
  </si>
  <si>
    <t>PROMES - HIPOLITO YRIGOYEN</t>
  </si>
  <si>
    <t>PROMES - LAS HERAS</t>
  </si>
  <si>
    <t>PROMES - TRES LAGOS</t>
  </si>
  <si>
    <t xml:space="preserve">Total Amortización </t>
  </si>
  <si>
    <t xml:space="preserve">Total Servicios </t>
  </si>
  <si>
    <t xml:space="preserve">Stok de Deuda 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</si>
  <si>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</si>
  <si>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</si>
  <si>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</si>
  <si>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</si>
  <si>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</si>
  <si>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</si>
  <si>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</si>
  <si>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</si>
  <si>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</si>
  <si>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</si>
  <si>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</si>
  <si>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</si>
  <si>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</si>
  <si>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</si>
  <si>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</si>
  <si>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</si>
  <si>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PESOS</t>
  </si>
  <si>
    <t>- FINANCIAMIENTO DE ORGANISMOS INTERNACIONALES DE CREDITO</t>
  </si>
  <si>
    <t xml:space="preserve">- FINANCIAMIENTO POR CONVENIOS BILATERALES INTERNACIONALES </t>
  </si>
  <si>
    <t>DOLARES</t>
  </si>
  <si>
    <t>- OTROS FONDOS FIDUCIARIOS</t>
  </si>
  <si>
    <t xml:space="preserve">   - FFFIR Z-0012-17-A</t>
  </si>
  <si>
    <t>- OTROS</t>
  </si>
  <si>
    <t xml:space="preserve">    - RESOLUCION 741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</si>
  <si>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</si>
  <si>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</si>
  <si>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</si>
  <si>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</si>
  <si>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</si>
  <si>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</si>
  <si>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</si>
  <si>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</si>
  <si>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</si>
  <si>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</si>
  <si>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</si>
  <si>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</si>
  <si>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</si>
  <si>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</si>
  <si>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</si>
  <si>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</si>
  <si>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</si>
  <si>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</si>
  <si>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</si>
  <si>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</si>
  <si>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</si>
  <si>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</si>
  <si>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</si>
  <si>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</si>
  <si>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</si>
  <si>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</si>
  <si>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</si>
  <si>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</si>
  <si>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</si>
  <si>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</si>
  <si>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</si>
  <si>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</si>
  <si>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</si>
  <si>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</si>
  <si>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</si>
  <si>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</si>
  <si>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</si>
  <si>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</si>
  <si>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 xml:space="preserve">   - FFFIR Z-2102-21-A</t>
  </si>
  <si>
    <t>DETALLE DE AMORTIZACION E INTERESES - PAGADO 2024</t>
  </si>
  <si>
    <t>DETALLE DE AMORTIZACION E INTERESES - DEVENGADO 2024</t>
  </si>
  <si>
    <t>Saldo al 31/12/23</t>
  </si>
  <si>
    <t>I TRIMESTRE 2024</t>
  </si>
  <si>
    <t>II TRIMESTRE 2024</t>
  </si>
  <si>
    <t>FFDP (Refinanciamiento Res 1111/23)</t>
  </si>
  <si>
    <t xml:space="preserve"> - FFDP (Refinanciamiento Res 1111/23)</t>
  </si>
  <si>
    <t xml:space="preserve"> - FFDP (10.000 millones)</t>
  </si>
  <si>
    <t>31/2/2032</t>
  </si>
  <si>
    <t>F.F.F.I.R.  (Z-0012-17-A)</t>
  </si>
  <si>
    <t>F.F.F.I.R.  (Z-2102-21-A)</t>
  </si>
  <si>
    <t>Saldo al 31/12/24</t>
  </si>
  <si>
    <t>III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</si>
</sst>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_-* #,##0\ _P_t_a_-;\-* #,##0\ _P_t_a_-;_-* &quot;-&quot;\ _P_t_a_-;_-@_-"/>
    <numFmt numFmtId="168" formatCode="_ * #,##0.000_ ;_ * \-#,##0.000_ ;_ * &quot;-&quot;??_ ;_ @_ "/>
    <numFmt numFmtId="169" formatCode="_ * #,##0.0000_ ;_ * \-#,##0.0000_ ;_ * &quot;-&quot;??_ ;_ @_ "/>
    <numFmt numFmtId="170" formatCode="_-* #,##0.0000_-;\-* #,##0.0000_-;_-* &quot;-&quot;??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37" fontId="8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164" fontId="3" fillId="0" borderId="0" xfId="1" applyFont="1" applyFill="1"/>
    <xf numFmtId="0" fontId="2" fillId="0" borderId="0" xfId="0" applyFont="1"/>
    <xf numFmtId="165" fontId="4" fillId="0" borderId="0" xfId="1" applyNumberFormat="1" applyFont="1" applyFill="1"/>
    <xf numFmtId="165" fontId="3" fillId="0" borderId="0" xfId="1" applyNumberFormat="1" applyFont="1" applyFill="1"/>
    <xf numFmtId="0" fontId="4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165" fontId="4" fillId="0" borderId="3" xfId="1" applyNumberFormat="1" applyFont="1" applyFill="1" applyBorder="1"/>
    <xf numFmtId="165" fontId="3" fillId="0" borderId="3" xfId="1" applyNumberFormat="1" applyFont="1" applyFill="1" applyBorder="1"/>
    <xf numFmtId="0" fontId="4" fillId="0" borderId="2" xfId="0" applyFont="1" applyBorder="1"/>
    <xf numFmtId="165" fontId="4" fillId="0" borderId="2" xfId="1" applyNumberFormat="1" applyFont="1" applyFill="1" applyBorder="1"/>
    <xf numFmtId="165" fontId="3" fillId="0" borderId="2" xfId="1" applyNumberFormat="1" applyFont="1" applyFill="1" applyBorder="1"/>
    <xf numFmtId="0" fontId="3" fillId="0" borderId="2" xfId="0" applyFont="1" applyBorder="1" applyAlignment="1">
      <alignment horizontal="left" indent="3"/>
    </xf>
    <xf numFmtId="165" fontId="3" fillId="0" borderId="0" xfId="0" applyNumberFormat="1" applyFont="1"/>
    <xf numFmtId="0" fontId="4" fillId="0" borderId="1" xfId="0" applyFont="1" applyBorder="1"/>
    <xf numFmtId="165" fontId="4" fillId="0" borderId="1" xfId="1" applyNumberFormat="1" applyFont="1" applyFill="1" applyBorder="1"/>
    <xf numFmtId="0" fontId="4" fillId="0" borderId="5" xfId="0" applyFont="1" applyBorder="1"/>
    <xf numFmtId="165" fontId="4" fillId="0" borderId="5" xfId="1" applyNumberFormat="1" applyFont="1" applyFill="1" applyBorder="1"/>
    <xf numFmtId="165" fontId="3" fillId="0" borderId="5" xfId="1" applyNumberFormat="1" applyFont="1" applyFill="1" applyBorder="1"/>
    <xf numFmtId="9" fontId="4" fillId="0" borderId="0" xfId="2" applyFont="1" applyFill="1"/>
    <xf numFmtId="9" fontId="3" fillId="0" borderId="0" xfId="2" applyFont="1" applyFill="1"/>
    <xf numFmtId="0" fontId="5" fillId="0" borderId="0" xfId="3" applyFont="1"/>
    <xf numFmtId="165" fontId="5" fillId="0" borderId="0" xfId="3" applyNumberFormat="1" applyFont="1"/>
    <xf numFmtId="165" fontId="4" fillId="0" borderId="0" xfId="3" applyNumberFormat="1" applyFont="1" applyAlignment="1">
      <alignment horizontal="right"/>
    </xf>
    <xf numFmtId="165" fontId="6" fillId="0" borderId="0" xfId="3" applyNumberFormat="1" applyFont="1"/>
    <xf numFmtId="0" fontId="6" fillId="0" borderId="0" xfId="3" applyFont="1"/>
    <xf numFmtId="165" fontId="6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65" fontId="7" fillId="0" borderId="0" xfId="4" applyNumberFormat="1" applyFont="1" applyAlignment="1">
      <alignment horizontal="left"/>
    </xf>
    <xf numFmtId="165" fontId="7" fillId="0" borderId="0" xfId="3" applyNumberFormat="1" applyFont="1" applyAlignment="1">
      <alignment horizontal="left"/>
    </xf>
    <xf numFmtId="0" fontId="3" fillId="0" borderId="0" xfId="3" quotePrefix="1" applyAlignment="1">
      <alignment horizontal="left"/>
    </xf>
    <xf numFmtId="0" fontId="5" fillId="0" borderId="0" xfId="3" applyFont="1" applyAlignment="1">
      <alignment horizontal="left"/>
    </xf>
    <xf numFmtId="165" fontId="5" fillId="0" borderId="0" xfId="4" applyNumberFormat="1" applyFont="1" applyFill="1" applyAlignment="1">
      <alignment horizontal="left"/>
    </xf>
    <xf numFmtId="165" fontId="5" fillId="0" borderId="0" xfId="3" applyNumberFormat="1" applyFont="1" applyAlignment="1">
      <alignment horizontal="left"/>
    </xf>
    <xf numFmtId="165" fontId="5" fillId="0" borderId="0" xfId="4" applyNumberFormat="1" applyFont="1" applyAlignment="1">
      <alignment horizontal="left"/>
    </xf>
    <xf numFmtId="37" fontId="4" fillId="0" borderId="6" xfId="5" quotePrefix="1" applyFont="1" applyBorder="1" applyAlignment="1">
      <alignment horizontal="left"/>
    </xf>
    <xf numFmtId="165" fontId="5" fillId="0" borderId="0" xfId="4" applyNumberFormat="1" applyFont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/>
    <xf numFmtId="165" fontId="5" fillId="0" borderId="8" xfId="3" applyNumberFormat="1" applyFont="1" applyBorder="1"/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5" fillId="0" borderId="9" xfId="3" applyFont="1" applyBorder="1" applyAlignment="1">
      <alignment horizontal="center"/>
    </xf>
    <xf numFmtId="165" fontId="9" fillId="0" borderId="9" xfId="1" applyNumberFormat="1" applyFont="1" applyFill="1" applyBorder="1" applyAlignment="1">
      <alignment horizontal="right"/>
    </xf>
    <xf numFmtId="0" fontId="5" fillId="0" borderId="10" xfId="3" applyFont="1" applyBorder="1"/>
    <xf numFmtId="0" fontId="5" fillId="0" borderId="5" xfId="3" applyFont="1" applyBorder="1"/>
    <xf numFmtId="0" fontId="5" fillId="0" borderId="11" xfId="3" applyFont="1" applyBorder="1"/>
    <xf numFmtId="0" fontId="5" fillId="0" borderId="11" xfId="3" applyFont="1" applyBorder="1" applyAlignment="1">
      <alignment horizontal="center"/>
    </xf>
    <xf numFmtId="165" fontId="5" fillId="0" borderId="11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0" fontId="9" fillId="0" borderId="14" xfId="3" applyFont="1" applyBorder="1"/>
    <xf numFmtId="0" fontId="9" fillId="0" borderId="0" xfId="3" applyFont="1"/>
    <xf numFmtId="0" fontId="9" fillId="0" borderId="15" xfId="3" applyFont="1" applyBorder="1"/>
    <xf numFmtId="0" fontId="9" fillId="0" borderId="15" xfId="3" applyFont="1" applyBorder="1" applyAlignment="1">
      <alignment horizontal="center"/>
    </xf>
    <xf numFmtId="165" fontId="9" fillId="0" borderId="15" xfId="1" applyNumberFormat="1" applyFont="1" applyFill="1" applyBorder="1" applyAlignment="1">
      <alignment horizontal="right"/>
    </xf>
    <xf numFmtId="0" fontId="10" fillId="0" borderId="0" xfId="3" applyFont="1"/>
    <xf numFmtId="0" fontId="5" fillId="0" borderId="14" xfId="3" applyFont="1" applyBorder="1"/>
    <xf numFmtId="0" fontId="5" fillId="0" borderId="15" xfId="3" applyFont="1" applyBorder="1"/>
    <xf numFmtId="0" fontId="5" fillId="0" borderId="15" xfId="3" applyFont="1" applyBorder="1" applyAlignment="1">
      <alignment horizontal="center"/>
    </xf>
    <xf numFmtId="165" fontId="5" fillId="0" borderId="15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49" fontId="5" fillId="0" borderId="14" xfId="3" applyNumberFormat="1" applyFont="1" applyBorder="1"/>
    <xf numFmtId="14" fontId="5" fillId="0" borderId="15" xfId="3" applyNumberFormat="1" applyFont="1" applyBorder="1" applyAlignment="1">
      <alignment horizontal="center"/>
    </xf>
    <xf numFmtId="165" fontId="5" fillId="0" borderId="2" xfId="1" applyNumberFormat="1" applyFont="1" applyFill="1" applyBorder="1" applyAlignment="1" applyProtection="1">
      <alignment horizontal="right"/>
      <protection hidden="1"/>
    </xf>
    <xf numFmtId="165" fontId="5" fillId="0" borderId="15" xfId="1" applyNumberFormat="1" applyFont="1" applyFill="1" applyBorder="1" applyAlignment="1" applyProtection="1">
      <alignment horizontal="right"/>
      <protection hidden="1"/>
    </xf>
    <xf numFmtId="0" fontId="9" fillId="0" borderId="14" xfId="3" quotePrefix="1" applyFont="1" applyBorder="1"/>
    <xf numFmtId="165" fontId="9" fillId="0" borderId="2" xfId="1" applyNumberFormat="1" applyFont="1" applyFill="1" applyBorder="1" applyAlignment="1">
      <alignment horizontal="right"/>
    </xf>
    <xf numFmtId="49" fontId="9" fillId="0" borderId="14" xfId="3" applyNumberFormat="1" applyFont="1" applyBorder="1"/>
    <xf numFmtId="49" fontId="0" fillId="0" borderId="14" xfId="0" applyNumberFormat="1" applyBorder="1" applyAlignment="1">
      <alignment horizontal="left"/>
    </xf>
    <xf numFmtId="0" fontId="5" fillId="0" borderId="12" xfId="3" applyFont="1" applyBorder="1"/>
    <xf numFmtId="0" fontId="5" fillId="0" borderId="6" xfId="3" applyFont="1" applyBorder="1"/>
    <xf numFmtId="0" fontId="5" fillId="0" borderId="13" xfId="3" applyFont="1" applyBorder="1"/>
    <xf numFmtId="165" fontId="5" fillId="0" borderId="4" xfId="1" applyNumberFormat="1" applyFont="1" applyFill="1" applyBorder="1" applyAlignment="1">
      <alignment horizontal="right"/>
    </xf>
    <xf numFmtId="0" fontId="5" fillId="0" borderId="14" xfId="3" quotePrefix="1" applyFont="1" applyBorder="1"/>
    <xf numFmtId="165" fontId="5" fillId="0" borderId="1" xfId="1" applyNumberFormat="1" applyFont="1" applyFill="1" applyBorder="1" applyAlignment="1">
      <alignment horizontal="right"/>
    </xf>
    <xf numFmtId="0" fontId="3" fillId="0" borderId="0" xfId="3" applyAlignment="1">
      <alignment horizontal="left"/>
    </xf>
    <xf numFmtId="0" fontId="3" fillId="0" borderId="15" xfId="3" applyBorder="1" applyAlignment="1">
      <alignment horizontal="left"/>
    </xf>
    <xf numFmtId="0" fontId="9" fillId="0" borderId="9" xfId="3" applyFont="1" applyBorder="1" applyAlignment="1">
      <alignment horizontal="center"/>
    </xf>
    <xf numFmtId="165" fontId="9" fillId="0" borderId="1" xfId="1" applyNumberFormat="1" applyFont="1" applyFill="1" applyBorder="1" applyAlignment="1">
      <alignment horizontal="right"/>
    </xf>
    <xf numFmtId="0" fontId="3" fillId="0" borderId="10" xfId="3" applyBorder="1" applyAlignment="1">
      <alignment horizontal="left"/>
    </xf>
    <xf numFmtId="0" fontId="3" fillId="0" borderId="5" xfId="3" applyBorder="1" applyAlignment="1">
      <alignment horizontal="left"/>
    </xf>
    <xf numFmtId="0" fontId="3" fillId="0" borderId="11" xfId="3" applyBorder="1" applyAlignment="1">
      <alignment horizontal="left"/>
    </xf>
    <xf numFmtId="0" fontId="4" fillId="0" borderId="15" xfId="3" applyFont="1" applyBorder="1" applyAlignment="1">
      <alignment horizontal="left"/>
    </xf>
    <xf numFmtId="0" fontId="3" fillId="0" borderId="14" xfId="3" applyBorder="1" applyAlignment="1">
      <alignment horizontal="left"/>
    </xf>
    <xf numFmtId="43" fontId="6" fillId="0" borderId="0" xfId="3" applyNumberFormat="1" applyFont="1"/>
    <xf numFmtId="0" fontId="3" fillId="0" borderId="6" xfId="3" applyBorder="1" applyAlignment="1">
      <alignment horizontal="left"/>
    </xf>
    <xf numFmtId="0" fontId="3" fillId="0" borderId="13" xfId="3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9" fillId="0" borderId="4" xfId="1" applyNumberFormat="1" applyFont="1" applyFill="1" applyBorder="1" applyAlignment="1">
      <alignment horizontal="right"/>
    </xf>
    <xf numFmtId="0" fontId="5" fillId="0" borderId="13" xfId="3" applyFont="1" applyBorder="1" applyAlignment="1">
      <alignment horizontal="center"/>
    </xf>
    <xf numFmtId="0" fontId="3" fillId="0" borderId="0" xfId="3" applyAlignment="1">
      <alignment horizontal="center"/>
    </xf>
    <xf numFmtId="165" fontId="9" fillId="0" borderId="0" xfId="4" applyNumberFormat="1" applyFont="1" applyFill="1" applyAlignment="1">
      <alignment horizontal="center"/>
    </xf>
    <xf numFmtId="165" fontId="9" fillId="0" borderId="0" xfId="6" applyNumberFormat="1" applyFont="1" applyFill="1" applyBorder="1" applyAlignment="1">
      <alignment horizontal="center"/>
    </xf>
    <xf numFmtId="165" fontId="5" fillId="0" borderId="0" xfId="4" applyNumberFormat="1" applyFont="1" applyFill="1"/>
    <xf numFmtId="165" fontId="5" fillId="0" borderId="0" xfId="3" applyNumberFormat="1" applyFont="1" applyAlignment="1">
      <alignment horizontal="center"/>
    </xf>
    <xf numFmtId="165" fontId="6" fillId="0" borderId="0" xfId="4" applyNumberFormat="1" applyFont="1" applyFill="1"/>
    <xf numFmtId="165" fontId="6" fillId="0" borderId="0" xfId="4" applyNumberFormat="1" applyFont="1"/>
    <xf numFmtId="49" fontId="5" fillId="0" borderId="14" xfId="3" quotePrefix="1" applyNumberFormat="1" applyFont="1" applyBorder="1"/>
    <xf numFmtId="0" fontId="5" fillId="0" borderId="1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14" fontId="12" fillId="0" borderId="15" xfId="3" applyNumberFormat="1" applyFont="1" applyBorder="1" applyAlignment="1">
      <alignment horizontal="center"/>
    </xf>
    <xf numFmtId="168" fontId="3" fillId="0" borderId="0" xfId="1" applyNumberFormat="1" applyFont="1" applyFill="1"/>
    <xf numFmtId="44" fontId="3" fillId="0" borderId="0" xfId="7" applyFont="1"/>
    <xf numFmtId="44" fontId="3" fillId="0" borderId="0" xfId="7" applyFont="1" applyFill="1"/>
    <xf numFmtId="169" fontId="3" fillId="0" borderId="0" xfId="1" applyNumberFormat="1" applyFont="1" applyFill="1"/>
    <xf numFmtId="170" fontId="3" fillId="0" borderId="0" xfId="0" applyNumberFormat="1" applyFont="1"/>
    <xf numFmtId="44" fontId="3" fillId="0" borderId="0" xfId="0" applyNumberFormat="1" applyFont="1"/>
    <xf numFmtId="164" fontId="4" fillId="0" borderId="1" xfId="1" applyFont="1" applyFill="1" applyBorder="1"/>
    <xf numFmtId="0" fontId="3" fillId="0" borderId="9" xfId="3" applyBorder="1" applyAlignment="1">
      <alignment horizontal="left"/>
    </xf>
    <xf numFmtId="0" fontId="3" fillId="0" borderId="14" xfId="0" applyFont="1" applyBorder="1"/>
    <xf numFmtId="164" fontId="4" fillId="0" borderId="3" xfId="1" applyFont="1" applyFill="1" applyBorder="1"/>
    <xf numFmtId="164" fontId="3" fillId="0" borderId="3" xfId="1" applyFont="1" applyFill="1" applyBorder="1"/>
    <xf numFmtId="164" fontId="3" fillId="0" borderId="10" xfId="1" applyFont="1" applyFill="1" applyBorder="1"/>
    <xf numFmtId="164" fontId="3" fillId="0" borderId="11" xfId="1" applyFont="1" applyFill="1" applyBorder="1"/>
    <xf numFmtId="164" fontId="4" fillId="0" borderId="2" xfId="1" applyFont="1" applyFill="1" applyBorder="1"/>
    <xf numFmtId="164" fontId="3" fillId="0" borderId="2" xfId="1" applyFont="1" applyFill="1" applyBorder="1"/>
    <xf numFmtId="164" fontId="3" fillId="0" borderId="14" xfId="1" applyFont="1" applyFill="1" applyBorder="1"/>
    <xf numFmtId="164" fontId="3" fillId="0" borderId="15" xfId="1" applyFont="1" applyFill="1" applyBorder="1"/>
    <xf numFmtId="164" fontId="4" fillId="0" borderId="14" xfId="1" applyFont="1" applyFill="1" applyBorder="1"/>
    <xf numFmtId="164" fontId="4" fillId="0" borderId="15" xfId="1" applyFont="1" applyFill="1" applyBorder="1"/>
    <xf numFmtId="164" fontId="13" fillId="0" borderId="2" xfId="7" applyNumberFormat="1" applyFont="1" applyBorder="1" applyAlignment="1">
      <alignment horizontal="center" vertical="center"/>
    </xf>
    <xf numFmtId="164" fontId="3" fillId="0" borderId="2" xfId="2" applyNumberFormat="1" applyFont="1" applyFill="1" applyBorder="1"/>
    <xf numFmtId="164" fontId="3" fillId="0" borderId="14" xfId="2" applyNumberFormat="1" applyFont="1" applyFill="1" applyBorder="1"/>
    <xf numFmtId="164" fontId="3" fillId="0" borderId="12" xfId="1" applyFont="1" applyFill="1" applyBorder="1"/>
    <xf numFmtId="164" fontId="3" fillId="0" borderId="4" xfId="1" applyFont="1" applyFill="1" applyBorder="1"/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4" fillId="0" borderId="7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165" fontId="5" fillId="0" borderId="7" xfId="3" applyNumberFormat="1" applyFont="1" applyBorder="1" applyAlignment="1">
      <alignment horizontal="center"/>
    </xf>
    <xf numFmtId="165" fontId="5" fillId="0" borderId="8" xfId="3" applyNumberFormat="1" applyFont="1" applyBorder="1" applyAlignment="1">
      <alignment horizontal="center"/>
    </xf>
    <xf numFmtId="165" fontId="5" fillId="0" borderId="9" xfId="3" applyNumberFormat="1" applyFont="1" applyBorder="1" applyAlignment="1">
      <alignment horizontal="center"/>
    </xf>
    <xf numFmtId="0" fontId="3" fillId="0" borderId="10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3" xfId="3" applyBorder="1" applyAlignment="1">
      <alignment horizontal="center" vertical="top" wrapText="1"/>
    </xf>
    <xf numFmtId="0" fontId="3" fillId="0" borderId="4" xfId="3" applyBorder="1" applyAlignment="1">
      <alignment horizontal="center" vertical="top"/>
    </xf>
    <xf numFmtId="0" fontId="3" fillId="0" borderId="11" xfId="3" applyBorder="1" applyAlignment="1">
      <alignment horizontal="center" vertical="top"/>
    </xf>
    <xf numFmtId="0" fontId="3" fillId="0" borderId="13" xfId="3" applyBorder="1" applyAlignment="1">
      <alignment horizontal="center" vertical="top"/>
    </xf>
    <xf numFmtId="165" fontId="3" fillId="0" borderId="11" xfId="4" applyNumberFormat="1" applyFont="1" applyFill="1" applyBorder="1" applyAlignment="1">
      <alignment horizontal="center" vertical="top"/>
    </xf>
    <xf numFmtId="165" fontId="3" fillId="0" borderId="13" xfId="4" applyNumberFormat="1" applyFont="1" applyFill="1" applyBorder="1" applyAlignment="1">
      <alignment horizontal="center" vertical="top"/>
    </xf>
    <xf numFmtId="165" fontId="3" fillId="0" borderId="3" xfId="4" applyNumberFormat="1" applyFont="1" applyFill="1" applyBorder="1" applyAlignment="1">
      <alignment horizontal="center" vertical="top" wrapText="1"/>
    </xf>
    <xf numFmtId="165" fontId="3" fillId="0" borderId="4" xfId="4" applyNumberFormat="1" applyFont="1" applyFill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/>
    </xf>
    <xf numFmtId="165" fontId="3" fillId="0" borderId="4" xfId="3" applyNumberFormat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11" xfId="3" applyBorder="1" applyAlignment="1">
      <alignment horizontal="center" vertical="top" wrapText="1"/>
    </xf>
    <xf numFmtId="0" fontId="3" fillId="0" borderId="9" xfId="3" applyBorder="1" applyAlignment="1">
      <alignment horizontal="left"/>
    </xf>
    <xf numFmtId="0" fontId="3" fillId="0" borderId="11" xfId="3" applyBorder="1" applyAlignment="1">
      <alignment horizontal="center"/>
    </xf>
    <xf numFmtId="0" fontId="3" fillId="0" borderId="13" xfId="3" applyBorder="1" applyAlignment="1">
      <alignment horizontal="center"/>
    </xf>
    <xf numFmtId="0" fontId="4" fillId="0" borderId="9" xfId="3" applyFont="1" applyBorder="1" applyAlignment="1">
      <alignment horizontal="left"/>
    </xf>
  </cellXfs>
  <cellStyles count="8">
    <cellStyle name="Millares" xfId="1" builtinId="3"/>
    <cellStyle name="Millares [0] 2" xfId="6" xr:uid="{E62443B0-4BA7-48A9-BDF7-897853094C3C}"/>
    <cellStyle name="Millares 4" xfId="4" xr:uid="{F36C4A06-A7C3-48DC-BA1F-9B1899D34FF5}"/>
    <cellStyle name="Moneda" xfId="7" builtinId="4"/>
    <cellStyle name="Normal" xfId="0" builtinId="0"/>
    <cellStyle name="Normal 2 38" xfId="3" xr:uid="{800CCF13-D8C9-46FD-BB29-EED937DF9B40}"/>
    <cellStyle name="Normal_E-98" xfId="5" xr:uid="{B33DA9D4-71F5-467D-B508-2ADC2F43BBAD}"/>
    <cellStyle name="Porcentaje" xfId="2" builtinId="5"/>
  </cellStyles>
  <dxfs count="0"/>
  <tableStyles count="1" defaultTableStyle="TableStyleMedium2" defaultPivotStyle="PivotStyleLight16">
    <tableStyle name="Invisible" pivot="0" table="0" count="0" xr9:uid="{FEE82138-F2D7-40E2-BF24-5D6A7D6621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26271</xdr:colOff>
      <xdr:row>5</xdr:row>
      <xdr:rowOff>78441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ED1B02-E253-4866-AB46-BE957CF84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911536</xdr:colOff>
      <xdr:row>5</xdr:row>
      <xdr:rowOff>33617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7130EB-95AE-4172-A830-37A9A1B9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1161987</xdr:colOff>
      <xdr:row>5</xdr:row>
      <xdr:rowOff>33617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D48738-6AD1-49AB-BE53-F9962D12B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112569</xdr:colOff>
      <xdr:row>0</xdr:row>
      <xdr:rowOff>60614</xdr:rowOff>
    </xdr:from>
    <xdr:to>
      <xdr:col>2</xdr:col>
      <xdr:colOff>572660</xdr:colOff>
      <xdr:row>5</xdr:row>
      <xdr:rowOff>125302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5DEB88-51F7-40B0-B992-A290084ED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9" y="60614"/>
          <a:ext cx="4703046" cy="8180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2</xdr:col>
      <xdr:colOff>464421</xdr:colOff>
      <xdr:row>6</xdr:row>
      <xdr:rowOff>65554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553C2B-497E-42C5-B025-319F082A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4703046" cy="8180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2</xdr:col>
      <xdr:colOff>712304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82AEDC2-9EBC-40E6-B732-65AD904F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282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CEEA-5AF6-47E4-9EB7-62C554294611}">
  <dimension ref="A5:M316"/>
  <sheetViews>
    <sheetView topLeftCell="A3" zoomScaleNormal="100" workbookViewId="0">
      <selection activeCell="H21" sqref="H21"/>
    </sheetView>
  </sheetViews>
  <sheetFormatPr baseColWidth="10" defaultRowHeight="11.25"/>
  <cols>
    <col min="1" max="1" width="70" style="28" customWidth="1"/>
    <col min="2" max="2" width="6.85546875" style="28" bestFit="1" customWidth="1"/>
    <col min="3" max="4" width="12.5703125" style="28" customWidth="1"/>
    <col min="5" max="5" width="18" style="102" customWidth="1"/>
    <col min="6" max="6" width="15.7109375" style="102" customWidth="1"/>
    <col min="7" max="7" width="19" style="27" customWidth="1"/>
    <col min="8" max="8" width="16.7109375" style="27" customWidth="1"/>
    <col min="9" max="9" width="15.5703125" style="27" customWidth="1"/>
    <col min="10" max="10" width="19" style="27" customWidth="1"/>
    <col min="11" max="11" width="16.7109375" style="27" customWidth="1"/>
    <col min="12" max="12" width="15.85546875" style="27" customWidth="1"/>
    <col min="13" max="13" width="14.7109375" style="28" bestFit="1" customWidth="1"/>
    <col min="14" max="253" width="11.42578125" style="28"/>
    <col min="254" max="254" width="12" style="28" customWidth="1"/>
    <col min="255" max="255" width="11.42578125" style="28"/>
    <col min="256" max="256" width="6.140625" style="28" customWidth="1"/>
    <col min="257" max="257" width="7.42578125" style="28" customWidth="1"/>
    <col min="258" max="258" width="24.7109375" style="28" customWidth="1"/>
    <col min="259" max="260" width="12.5703125" style="28" customWidth="1"/>
    <col min="261" max="261" width="18" style="28" customWidth="1"/>
    <col min="262" max="262" width="15.7109375" style="28" customWidth="1"/>
    <col min="263" max="263" width="19" style="28" customWidth="1"/>
    <col min="264" max="264" width="16.7109375" style="28" customWidth="1"/>
    <col min="265" max="265" width="15.5703125" style="28" customWidth="1"/>
    <col min="266" max="266" width="19" style="28" customWidth="1"/>
    <col min="267" max="267" width="16.7109375" style="28" customWidth="1"/>
    <col min="268" max="268" width="15.85546875" style="28" customWidth="1"/>
    <col min="269" max="269" width="14.7109375" style="28" bestFit="1" customWidth="1"/>
    <col min="270" max="509" width="11.42578125" style="28"/>
    <col min="510" max="510" width="12" style="28" customWidth="1"/>
    <col min="511" max="511" width="11.42578125" style="28"/>
    <col min="512" max="512" width="6.140625" style="28" customWidth="1"/>
    <col min="513" max="513" width="7.42578125" style="28" customWidth="1"/>
    <col min="514" max="514" width="24.7109375" style="28" customWidth="1"/>
    <col min="515" max="516" width="12.5703125" style="28" customWidth="1"/>
    <col min="517" max="517" width="18" style="28" customWidth="1"/>
    <col min="518" max="518" width="15.7109375" style="28" customWidth="1"/>
    <col min="519" max="519" width="19" style="28" customWidth="1"/>
    <col min="520" max="520" width="16.7109375" style="28" customWidth="1"/>
    <col min="521" max="521" width="15.5703125" style="28" customWidth="1"/>
    <col min="522" max="522" width="19" style="28" customWidth="1"/>
    <col min="523" max="523" width="16.7109375" style="28" customWidth="1"/>
    <col min="524" max="524" width="15.85546875" style="28" customWidth="1"/>
    <col min="525" max="525" width="14.7109375" style="28" bestFit="1" customWidth="1"/>
    <col min="526" max="765" width="11.42578125" style="28"/>
    <col min="766" max="766" width="12" style="28" customWidth="1"/>
    <col min="767" max="767" width="11.42578125" style="28"/>
    <col min="768" max="768" width="6.140625" style="28" customWidth="1"/>
    <col min="769" max="769" width="7.42578125" style="28" customWidth="1"/>
    <col min="770" max="770" width="24.7109375" style="28" customWidth="1"/>
    <col min="771" max="772" width="12.5703125" style="28" customWidth="1"/>
    <col min="773" max="773" width="18" style="28" customWidth="1"/>
    <col min="774" max="774" width="15.7109375" style="28" customWidth="1"/>
    <col min="775" max="775" width="19" style="28" customWidth="1"/>
    <col min="776" max="776" width="16.7109375" style="28" customWidth="1"/>
    <col min="777" max="777" width="15.5703125" style="28" customWidth="1"/>
    <col min="778" max="778" width="19" style="28" customWidth="1"/>
    <col min="779" max="779" width="16.7109375" style="28" customWidth="1"/>
    <col min="780" max="780" width="15.85546875" style="28" customWidth="1"/>
    <col min="781" max="781" width="14.7109375" style="28" bestFit="1" customWidth="1"/>
    <col min="782" max="1021" width="11.42578125" style="28"/>
    <col min="1022" max="1022" width="12" style="28" customWidth="1"/>
    <col min="1023" max="1023" width="11.42578125" style="28"/>
    <col min="1024" max="1024" width="6.140625" style="28" customWidth="1"/>
    <col min="1025" max="1025" width="7.42578125" style="28" customWidth="1"/>
    <col min="1026" max="1026" width="24.7109375" style="28" customWidth="1"/>
    <col min="1027" max="1028" width="12.5703125" style="28" customWidth="1"/>
    <col min="1029" max="1029" width="18" style="28" customWidth="1"/>
    <col min="1030" max="1030" width="15.7109375" style="28" customWidth="1"/>
    <col min="1031" max="1031" width="19" style="28" customWidth="1"/>
    <col min="1032" max="1032" width="16.7109375" style="28" customWidth="1"/>
    <col min="1033" max="1033" width="15.5703125" style="28" customWidth="1"/>
    <col min="1034" max="1034" width="19" style="28" customWidth="1"/>
    <col min="1035" max="1035" width="16.7109375" style="28" customWidth="1"/>
    <col min="1036" max="1036" width="15.85546875" style="28" customWidth="1"/>
    <col min="1037" max="1037" width="14.7109375" style="28" bestFit="1" customWidth="1"/>
    <col min="1038" max="1277" width="11.42578125" style="28"/>
    <col min="1278" max="1278" width="12" style="28" customWidth="1"/>
    <col min="1279" max="1279" width="11.42578125" style="28"/>
    <col min="1280" max="1280" width="6.140625" style="28" customWidth="1"/>
    <col min="1281" max="1281" width="7.42578125" style="28" customWidth="1"/>
    <col min="1282" max="1282" width="24.7109375" style="28" customWidth="1"/>
    <col min="1283" max="1284" width="12.5703125" style="28" customWidth="1"/>
    <col min="1285" max="1285" width="18" style="28" customWidth="1"/>
    <col min="1286" max="1286" width="15.7109375" style="28" customWidth="1"/>
    <col min="1287" max="1287" width="19" style="28" customWidth="1"/>
    <col min="1288" max="1288" width="16.7109375" style="28" customWidth="1"/>
    <col min="1289" max="1289" width="15.5703125" style="28" customWidth="1"/>
    <col min="1290" max="1290" width="19" style="28" customWidth="1"/>
    <col min="1291" max="1291" width="16.7109375" style="28" customWidth="1"/>
    <col min="1292" max="1292" width="15.85546875" style="28" customWidth="1"/>
    <col min="1293" max="1293" width="14.7109375" style="28" bestFit="1" customWidth="1"/>
    <col min="1294" max="1533" width="11.42578125" style="28"/>
    <col min="1534" max="1534" width="12" style="28" customWidth="1"/>
    <col min="1535" max="1535" width="11.42578125" style="28"/>
    <col min="1536" max="1536" width="6.140625" style="28" customWidth="1"/>
    <col min="1537" max="1537" width="7.42578125" style="28" customWidth="1"/>
    <col min="1538" max="1538" width="24.7109375" style="28" customWidth="1"/>
    <col min="1539" max="1540" width="12.5703125" style="28" customWidth="1"/>
    <col min="1541" max="1541" width="18" style="28" customWidth="1"/>
    <col min="1542" max="1542" width="15.7109375" style="28" customWidth="1"/>
    <col min="1543" max="1543" width="19" style="28" customWidth="1"/>
    <col min="1544" max="1544" width="16.7109375" style="28" customWidth="1"/>
    <col min="1545" max="1545" width="15.5703125" style="28" customWidth="1"/>
    <col min="1546" max="1546" width="19" style="28" customWidth="1"/>
    <col min="1547" max="1547" width="16.7109375" style="28" customWidth="1"/>
    <col min="1548" max="1548" width="15.85546875" style="28" customWidth="1"/>
    <col min="1549" max="1549" width="14.7109375" style="28" bestFit="1" customWidth="1"/>
    <col min="1550" max="1789" width="11.42578125" style="28"/>
    <col min="1790" max="1790" width="12" style="28" customWidth="1"/>
    <col min="1791" max="1791" width="11.42578125" style="28"/>
    <col min="1792" max="1792" width="6.140625" style="28" customWidth="1"/>
    <col min="1793" max="1793" width="7.42578125" style="28" customWidth="1"/>
    <col min="1794" max="1794" width="24.7109375" style="28" customWidth="1"/>
    <col min="1795" max="1796" width="12.5703125" style="28" customWidth="1"/>
    <col min="1797" max="1797" width="18" style="28" customWidth="1"/>
    <col min="1798" max="1798" width="15.7109375" style="28" customWidth="1"/>
    <col min="1799" max="1799" width="19" style="28" customWidth="1"/>
    <col min="1800" max="1800" width="16.7109375" style="28" customWidth="1"/>
    <col min="1801" max="1801" width="15.5703125" style="28" customWidth="1"/>
    <col min="1802" max="1802" width="19" style="28" customWidth="1"/>
    <col min="1803" max="1803" width="16.7109375" style="28" customWidth="1"/>
    <col min="1804" max="1804" width="15.85546875" style="28" customWidth="1"/>
    <col min="1805" max="1805" width="14.7109375" style="28" bestFit="1" customWidth="1"/>
    <col min="1806" max="2045" width="11.42578125" style="28"/>
    <col min="2046" max="2046" width="12" style="28" customWidth="1"/>
    <col min="2047" max="2047" width="11.42578125" style="28"/>
    <col min="2048" max="2048" width="6.140625" style="28" customWidth="1"/>
    <col min="2049" max="2049" width="7.42578125" style="28" customWidth="1"/>
    <col min="2050" max="2050" width="24.7109375" style="28" customWidth="1"/>
    <col min="2051" max="2052" width="12.5703125" style="28" customWidth="1"/>
    <col min="2053" max="2053" width="18" style="28" customWidth="1"/>
    <col min="2054" max="2054" width="15.7109375" style="28" customWidth="1"/>
    <col min="2055" max="2055" width="19" style="28" customWidth="1"/>
    <col min="2056" max="2056" width="16.7109375" style="28" customWidth="1"/>
    <col min="2057" max="2057" width="15.5703125" style="28" customWidth="1"/>
    <col min="2058" max="2058" width="19" style="28" customWidth="1"/>
    <col min="2059" max="2059" width="16.7109375" style="28" customWidth="1"/>
    <col min="2060" max="2060" width="15.85546875" style="28" customWidth="1"/>
    <col min="2061" max="2061" width="14.7109375" style="28" bestFit="1" customWidth="1"/>
    <col min="2062" max="2301" width="11.42578125" style="28"/>
    <col min="2302" max="2302" width="12" style="28" customWidth="1"/>
    <col min="2303" max="2303" width="11.42578125" style="28"/>
    <col min="2304" max="2304" width="6.140625" style="28" customWidth="1"/>
    <col min="2305" max="2305" width="7.42578125" style="28" customWidth="1"/>
    <col min="2306" max="2306" width="24.7109375" style="28" customWidth="1"/>
    <col min="2307" max="2308" width="12.5703125" style="28" customWidth="1"/>
    <col min="2309" max="2309" width="18" style="28" customWidth="1"/>
    <col min="2310" max="2310" width="15.7109375" style="28" customWidth="1"/>
    <col min="2311" max="2311" width="19" style="28" customWidth="1"/>
    <col min="2312" max="2312" width="16.7109375" style="28" customWidth="1"/>
    <col min="2313" max="2313" width="15.5703125" style="28" customWidth="1"/>
    <col min="2314" max="2314" width="19" style="28" customWidth="1"/>
    <col min="2315" max="2315" width="16.7109375" style="28" customWidth="1"/>
    <col min="2316" max="2316" width="15.85546875" style="28" customWidth="1"/>
    <col min="2317" max="2317" width="14.7109375" style="28" bestFit="1" customWidth="1"/>
    <col min="2318" max="2557" width="11.42578125" style="28"/>
    <col min="2558" max="2558" width="12" style="28" customWidth="1"/>
    <col min="2559" max="2559" width="11.42578125" style="28"/>
    <col min="2560" max="2560" width="6.140625" style="28" customWidth="1"/>
    <col min="2561" max="2561" width="7.42578125" style="28" customWidth="1"/>
    <col min="2562" max="2562" width="24.7109375" style="28" customWidth="1"/>
    <col min="2563" max="2564" width="12.5703125" style="28" customWidth="1"/>
    <col min="2565" max="2565" width="18" style="28" customWidth="1"/>
    <col min="2566" max="2566" width="15.7109375" style="28" customWidth="1"/>
    <col min="2567" max="2567" width="19" style="28" customWidth="1"/>
    <col min="2568" max="2568" width="16.7109375" style="28" customWidth="1"/>
    <col min="2569" max="2569" width="15.5703125" style="28" customWidth="1"/>
    <col min="2570" max="2570" width="19" style="28" customWidth="1"/>
    <col min="2571" max="2571" width="16.7109375" style="28" customWidth="1"/>
    <col min="2572" max="2572" width="15.85546875" style="28" customWidth="1"/>
    <col min="2573" max="2573" width="14.7109375" style="28" bestFit="1" customWidth="1"/>
    <col min="2574" max="2813" width="11.42578125" style="28"/>
    <col min="2814" max="2814" width="12" style="28" customWidth="1"/>
    <col min="2815" max="2815" width="11.42578125" style="28"/>
    <col min="2816" max="2816" width="6.140625" style="28" customWidth="1"/>
    <col min="2817" max="2817" width="7.42578125" style="28" customWidth="1"/>
    <col min="2818" max="2818" width="24.7109375" style="28" customWidth="1"/>
    <col min="2819" max="2820" width="12.5703125" style="28" customWidth="1"/>
    <col min="2821" max="2821" width="18" style="28" customWidth="1"/>
    <col min="2822" max="2822" width="15.7109375" style="28" customWidth="1"/>
    <col min="2823" max="2823" width="19" style="28" customWidth="1"/>
    <col min="2824" max="2824" width="16.7109375" style="28" customWidth="1"/>
    <col min="2825" max="2825" width="15.5703125" style="28" customWidth="1"/>
    <col min="2826" max="2826" width="19" style="28" customWidth="1"/>
    <col min="2827" max="2827" width="16.7109375" style="28" customWidth="1"/>
    <col min="2828" max="2828" width="15.85546875" style="28" customWidth="1"/>
    <col min="2829" max="2829" width="14.7109375" style="28" bestFit="1" customWidth="1"/>
    <col min="2830" max="3069" width="11.42578125" style="28"/>
    <col min="3070" max="3070" width="12" style="28" customWidth="1"/>
    <col min="3071" max="3071" width="11.42578125" style="28"/>
    <col min="3072" max="3072" width="6.140625" style="28" customWidth="1"/>
    <col min="3073" max="3073" width="7.42578125" style="28" customWidth="1"/>
    <col min="3074" max="3074" width="24.7109375" style="28" customWidth="1"/>
    <col min="3075" max="3076" width="12.5703125" style="28" customWidth="1"/>
    <col min="3077" max="3077" width="18" style="28" customWidth="1"/>
    <col min="3078" max="3078" width="15.7109375" style="28" customWidth="1"/>
    <col min="3079" max="3079" width="19" style="28" customWidth="1"/>
    <col min="3080" max="3080" width="16.7109375" style="28" customWidth="1"/>
    <col min="3081" max="3081" width="15.5703125" style="28" customWidth="1"/>
    <col min="3082" max="3082" width="19" style="28" customWidth="1"/>
    <col min="3083" max="3083" width="16.7109375" style="28" customWidth="1"/>
    <col min="3084" max="3084" width="15.85546875" style="28" customWidth="1"/>
    <col min="3085" max="3085" width="14.7109375" style="28" bestFit="1" customWidth="1"/>
    <col min="3086" max="3325" width="11.42578125" style="28"/>
    <col min="3326" max="3326" width="12" style="28" customWidth="1"/>
    <col min="3327" max="3327" width="11.42578125" style="28"/>
    <col min="3328" max="3328" width="6.140625" style="28" customWidth="1"/>
    <col min="3329" max="3329" width="7.42578125" style="28" customWidth="1"/>
    <col min="3330" max="3330" width="24.7109375" style="28" customWidth="1"/>
    <col min="3331" max="3332" width="12.5703125" style="28" customWidth="1"/>
    <col min="3333" max="3333" width="18" style="28" customWidth="1"/>
    <col min="3334" max="3334" width="15.7109375" style="28" customWidth="1"/>
    <col min="3335" max="3335" width="19" style="28" customWidth="1"/>
    <col min="3336" max="3336" width="16.7109375" style="28" customWidth="1"/>
    <col min="3337" max="3337" width="15.5703125" style="28" customWidth="1"/>
    <col min="3338" max="3338" width="19" style="28" customWidth="1"/>
    <col min="3339" max="3339" width="16.7109375" style="28" customWidth="1"/>
    <col min="3340" max="3340" width="15.85546875" style="28" customWidth="1"/>
    <col min="3341" max="3341" width="14.7109375" style="28" bestFit="1" customWidth="1"/>
    <col min="3342" max="3581" width="11.42578125" style="28"/>
    <col min="3582" max="3582" width="12" style="28" customWidth="1"/>
    <col min="3583" max="3583" width="11.42578125" style="28"/>
    <col min="3584" max="3584" width="6.140625" style="28" customWidth="1"/>
    <col min="3585" max="3585" width="7.42578125" style="28" customWidth="1"/>
    <col min="3586" max="3586" width="24.7109375" style="28" customWidth="1"/>
    <col min="3587" max="3588" width="12.5703125" style="28" customWidth="1"/>
    <col min="3589" max="3589" width="18" style="28" customWidth="1"/>
    <col min="3590" max="3590" width="15.7109375" style="28" customWidth="1"/>
    <col min="3591" max="3591" width="19" style="28" customWidth="1"/>
    <col min="3592" max="3592" width="16.7109375" style="28" customWidth="1"/>
    <col min="3593" max="3593" width="15.5703125" style="28" customWidth="1"/>
    <col min="3594" max="3594" width="19" style="28" customWidth="1"/>
    <col min="3595" max="3595" width="16.7109375" style="28" customWidth="1"/>
    <col min="3596" max="3596" width="15.85546875" style="28" customWidth="1"/>
    <col min="3597" max="3597" width="14.7109375" style="28" bestFit="1" customWidth="1"/>
    <col min="3598" max="3837" width="11.42578125" style="28"/>
    <col min="3838" max="3838" width="12" style="28" customWidth="1"/>
    <col min="3839" max="3839" width="11.42578125" style="28"/>
    <col min="3840" max="3840" width="6.140625" style="28" customWidth="1"/>
    <col min="3841" max="3841" width="7.42578125" style="28" customWidth="1"/>
    <col min="3842" max="3842" width="24.7109375" style="28" customWidth="1"/>
    <col min="3843" max="3844" width="12.5703125" style="28" customWidth="1"/>
    <col min="3845" max="3845" width="18" style="28" customWidth="1"/>
    <col min="3846" max="3846" width="15.7109375" style="28" customWidth="1"/>
    <col min="3847" max="3847" width="19" style="28" customWidth="1"/>
    <col min="3848" max="3848" width="16.7109375" style="28" customWidth="1"/>
    <col min="3849" max="3849" width="15.5703125" style="28" customWidth="1"/>
    <col min="3850" max="3850" width="19" style="28" customWidth="1"/>
    <col min="3851" max="3851" width="16.7109375" style="28" customWidth="1"/>
    <col min="3852" max="3852" width="15.85546875" style="28" customWidth="1"/>
    <col min="3853" max="3853" width="14.7109375" style="28" bestFit="1" customWidth="1"/>
    <col min="3854" max="4093" width="11.42578125" style="28"/>
    <col min="4094" max="4094" width="12" style="28" customWidth="1"/>
    <col min="4095" max="4095" width="11.42578125" style="28"/>
    <col min="4096" max="4096" width="6.140625" style="28" customWidth="1"/>
    <col min="4097" max="4097" width="7.42578125" style="28" customWidth="1"/>
    <col min="4098" max="4098" width="24.7109375" style="28" customWidth="1"/>
    <col min="4099" max="4100" width="12.5703125" style="28" customWidth="1"/>
    <col min="4101" max="4101" width="18" style="28" customWidth="1"/>
    <col min="4102" max="4102" width="15.7109375" style="28" customWidth="1"/>
    <col min="4103" max="4103" width="19" style="28" customWidth="1"/>
    <col min="4104" max="4104" width="16.7109375" style="28" customWidth="1"/>
    <col min="4105" max="4105" width="15.5703125" style="28" customWidth="1"/>
    <col min="4106" max="4106" width="19" style="28" customWidth="1"/>
    <col min="4107" max="4107" width="16.7109375" style="28" customWidth="1"/>
    <col min="4108" max="4108" width="15.85546875" style="28" customWidth="1"/>
    <col min="4109" max="4109" width="14.7109375" style="28" bestFit="1" customWidth="1"/>
    <col min="4110" max="4349" width="11.42578125" style="28"/>
    <col min="4350" max="4350" width="12" style="28" customWidth="1"/>
    <col min="4351" max="4351" width="11.42578125" style="28"/>
    <col min="4352" max="4352" width="6.140625" style="28" customWidth="1"/>
    <col min="4353" max="4353" width="7.42578125" style="28" customWidth="1"/>
    <col min="4354" max="4354" width="24.7109375" style="28" customWidth="1"/>
    <col min="4355" max="4356" width="12.5703125" style="28" customWidth="1"/>
    <col min="4357" max="4357" width="18" style="28" customWidth="1"/>
    <col min="4358" max="4358" width="15.7109375" style="28" customWidth="1"/>
    <col min="4359" max="4359" width="19" style="28" customWidth="1"/>
    <col min="4360" max="4360" width="16.7109375" style="28" customWidth="1"/>
    <col min="4361" max="4361" width="15.5703125" style="28" customWidth="1"/>
    <col min="4362" max="4362" width="19" style="28" customWidth="1"/>
    <col min="4363" max="4363" width="16.7109375" style="28" customWidth="1"/>
    <col min="4364" max="4364" width="15.85546875" style="28" customWidth="1"/>
    <col min="4365" max="4365" width="14.7109375" style="28" bestFit="1" customWidth="1"/>
    <col min="4366" max="4605" width="11.42578125" style="28"/>
    <col min="4606" max="4606" width="12" style="28" customWidth="1"/>
    <col min="4607" max="4607" width="11.42578125" style="28"/>
    <col min="4608" max="4608" width="6.140625" style="28" customWidth="1"/>
    <col min="4609" max="4609" width="7.42578125" style="28" customWidth="1"/>
    <col min="4610" max="4610" width="24.7109375" style="28" customWidth="1"/>
    <col min="4611" max="4612" width="12.5703125" style="28" customWidth="1"/>
    <col min="4613" max="4613" width="18" style="28" customWidth="1"/>
    <col min="4614" max="4614" width="15.7109375" style="28" customWidth="1"/>
    <col min="4615" max="4615" width="19" style="28" customWidth="1"/>
    <col min="4616" max="4616" width="16.7109375" style="28" customWidth="1"/>
    <col min="4617" max="4617" width="15.5703125" style="28" customWidth="1"/>
    <col min="4618" max="4618" width="19" style="28" customWidth="1"/>
    <col min="4619" max="4619" width="16.7109375" style="28" customWidth="1"/>
    <col min="4620" max="4620" width="15.85546875" style="28" customWidth="1"/>
    <col min="4621" max="4621" width="14.7109375" style="28" bestFit="1" customWidth="1"/>
    <col min="4622" max="4861" width="11.42578125" style="28"/>
    <col min="4862" max="4862" width="12" style="28" customWidth="1"/>
    <col min="4863" max="4863" width="11.42578125" style="28"/>
    <col min="4864" max="4864" width="6.140625" style="28" customWidth="1"/>
    <col min="4865" max="4865" width="7.42578125" style="28" customWidth="1"/>
    <col min="4866" max="4866" width="24.7109375" style="28" customWidth="1"/>
    <col min="4867" max="4868" width="12.5703125" style="28" customWidth="1"/>
    <col min="4869" max="4869" width="18" style="28" customWidth="1"/>
    <col min="4870" max="4870" width="15.7109375" style="28" customWidth="1"/>
    <col min="4871" max="4871" width="19" style="28" customWidth="1"/>
    <col min="4872" max="4872" width="16.7109375" style="28" customWidth="1"/>
    <col min="4873" max="4873" width="15.5703125" style="28" customWidth="1"/>
    <col min="4874" max="4874" width="19" style="28" customWidth="1"/>
    <col min="4875" max="4875" width="16.7109375" style="28" customWidth="1"/>
    <col min="4876" max="4876" width="15.85546875" style="28" customWidth="1"/>
    <col min="4877" max="4877" width="14.7109375" style="28" bestFit="1" customWidth="1"/>
    <col min="4878" max="5117" width="11.42578125" style="28"/>
    <col min="5118" max="5118" width="12" style="28" customWidth="1"/>
    <col min="5119" max="5119" width="11.42578125" style="28"/>
    <col min="5120" max="5120" width="6.140625" style="28" customWidth="1"/>
    <col min="5121" max="5121" width="7.42578125" style="28" customWidth="1"/>
    <col min="5122" max="5122" width="24.7109375" style="28" customWidth="1"/>
    <col min="5123" max="5124" width="12.5703125" style="28" customWidth="1"/>
    <col min="5125" max="5125" width="18" style="28" customWidth="1"/>
    <col min="5126" max="5126" width="15.7109375" style="28" customWidth="1"/>
    <col min="5127" max="5127" width="19" style="28" customWidth="1"/>
    <col min="5128" max="5128" width="16.7109375" style="28" customWidth="1"/>
    <col min="5129" max="5129" width="15.5703125" style="28" customWidth="1"/>
    <col min="5130" max="5130" width="19" style="28" customWidth="1"/>
    <col min="5131" max="5131" width="16.7109375" style="28" customWidth="1"/>
    <col min="5132" max="5132" width="15.85546875" style="28" customWidth="1"/>
    <col min="5133" max="5133" width="14.7109375" style="28" bestFit="1" customWidth="1"/>
    <col min="5134" max="5373" width="11.42578125" style="28"/>
    <col min="5374" max="5374" width="12" style="28" customWidth="1"/>
    <col min="5375" max="5375" width="11.42578125" style="28"/>
    <col min="5376" max="5376" width="6.140625" style="28" customWidth="1"/>
    <col min="5377" max="5377" width="7.42578125" style="28" customWidth="1"/>
    <col min="5378" max="5378" width="24.7109375" style="28" customWidth="1"/>
    <col min="5379" max="5380" width="12.5703125" style="28" customWidth="1"/>
    <col min="5381" max="5381" width="18" style="28" customWidth="1"/>
    <col min="5382" max="5382" width="15.7109375" style="28" customWidth="1"/>
    <col min="5383" max="5383" width="19" style="28" customWidth="1"/>
    <col min="5384" max="5384" width="16.7109375" style="28" customWidth="1"/>
    <col min="5385" max="5385" width="15.5703125" style="28" customWidth="1"/>
    <col min="5386" max="5386" width="19" style="28" customWidth="1"/>
    <col min="5387" max="5387" width="16.7109375" style="28" customWidth="1"/>
    <col min="5388" max="5388" width="15.85546875" style="28" customWidth="1"/>
    <col min="5389" max="5389" width="14.7109375" style="28" bestFit="1" customWidth="1"/>
    <col min="5390" max="5629" width="11.42578125" style="28"/>
    <col min="5630" max="5630" width="12" style="28" customWidth="1"/>
    <col min="5631" max="5631" width="11.42578125" style="28"/>
    <col min="5632" max="5632" width="6.140625" style="28" customWidth="1"/>
    <col min="5633" max="5633" width="7.42578125" style="28" customWidth="1"/>
    <col min="5634" max="5634" width="24.7109375" style="28" customWidth="1"/>
    <col min="5635" max="5636" width="12.5703125" style="28" customWidth="1"/>
    <col min="5637" max="5637" width="18" style="28" customWidth="1"/>
    <col min="5638" max="5638" width="15.7109375" style="28" customWidth="1"/>
    <col min="5639" max="5639" width="19" style="28" customWidth="1"/>
    <col min="5640" max="5640" width="16.7109375" style="28" customWidth="1"/>
    <col min="5641" max="5641" width="15.5703125" style="28" customWidth="1"/>
    <col min="5642" max="5642" width="19" style="28" customWidth="1"/>
    <col min="5643" max="5643" width="16.7109375" style="28" customWidth="1"/>
    <col min="5644" max="5644" width="15.85546875" style="28" customWidth="1"/>
    <col min="5645" max="5645" width="14.7109375" style="28" bestFit="1" customWidth="1"/>
    <col min="5646" max="5885" width="11.42578125" style="28"/>
    <col min="5886" max="5886" width="12" style="28" customWidth="1"/>
    <col min="5887" max="5887" width="11.42578125" style="28"/>
    <col min="5888" max="5888" width="6.140625" style="28" customWidth="1"/>
    <col min="5889" max="5889" width="7.42578125" style="28" customWidth="1"/>
    <col min="5890" max="5890" width="24.7109375" style="28" customWidth="1"/>
    <col min="5891" max="5892" width="12.5703125" style="28" customWidth="1"/>
    <col min="5893" max="5893" width="18" style="28" customWidth="1"/>
    <col min="5894" max="5894" width="15.7109375" style="28" customWidth="1"/>
    <col min="5895" max="5895" width="19" style="28" customWidth="1"/>
    <col min="5896" max="5896" width="16.7109375" style="28" customWidth="1"/>
    <col min="5897" max="5897" width="15.5703125" style="28" customWidth="1"/>
    <col min="5898" max="5898" width="19" style="28" customWidth="1"/>
    <col min="5899" max="5899" width="16.7109375" style="28" customWidth="1"/>
    <col min="5900" max="5900" width="15.85546875" style="28" customWidth="1"/>
    <col min="5901" max="5901" width="14.7109375" style="28" bestFit="1" customWidth="1"/>
    <col min="5902" max="6141" width="11.42578125" style="28"/>
    <col min="6142" max="6142" width="12" style="28" customWidth="1"/>
    <col min="6143" max="6143" width="11.42578125" style="28"/>
    <col min="6144" max="6144" width="6.140625" style="28" customWidth="1"/>
    <col min="6145" max="6145" width="7.42578125" style="28" customWidth="1"/>
    <col min="6146" max="6146" width="24.7109375" style="28" customWidth="1"/>
    <col min="6147" max="6148" width="12.5703125" style="28" customWidth="1"/>
    <col min="6149" max="6149" width="18" style="28" customWidth="1"/>
    <col min="6150" max="6150" width="15.7109375" style="28" customWidth="1"/>
    <col min="6151" max="6151" width="19" style="28" customWidth="1"/>
    <col min="6152" max="6152" width="16.7109375" style="28" customWidth="1"/>
    <col min="6153" max="6153" width="15.5703125" style="28" customWidth="1"/>
    <col min="6154" max="6154" width="19" style="28" customWidth="1"/>
    <col min="6155" max="6155" width="16.7109375" style="28" customWidth="1"/>
    <col min="6156" max="6156" width="15.85546875" style="28" customWidth="1"/>
    <col min="6157" max="6157" width="14.7109375" style="28" bestFit="1" customWidth="1"/>
    <col min="6158" max="6397" width="11.42578125" style="28"/>
    <col min="6398" max="6398" width="12" style="28" customWidth="1"/>
    <col min="6399" max="6399" width="11.42578125" style="28"/>
    <col min="6400" max="6400" width="6.140625" style="28" customWidth="1"/>
    <col min="6401" max="6401" width="7.42578125" style="28" customWidth="1"/>
    <col min="6402" max="6402" width="24.7109375" style="28" customWidth="1"/>
    <col min="6403" max="6404" width="12.5703125" style="28" customWidth="1"/>
    <col min="6405" max="6405" width="18" style="28" customWidth="1"/>
    <col min="6406" max="6406" width="15.7109375" style="28" customWidth="1"/>
    <col min="6407" max="6407" width="19" style="28" customWidth="1"/>
    <col min="6408" max="6408" width="16.7109375" style="28" customWidth="1"/>
    <col min="6409" max="6409" width="15.5703125" style="28" customWidth="1"/>
    <col min="6410" max="6410" width="19" style="28" customWidth="1"/>
    <col min="6411" max="6411" width="16.7109375" style="28" customWidth="1"/>
    <col min="6412" max="6412" width="15.85546875" style="28" customWidth="1"/>
    <col min="6413" max="6413" width="14.7109375" style="28" bestFit="1" customWidth="1"/>
    <col min="6414" max="6653" width="11.42578125" style="28"/>
    <col min="6654" max="6654" width="12" style="28" customWidth="1"/>
    <col min="6655" max="6655" width="11.42578125" style="28"/>
    <col min="6656" max="6656" width="6.140625" style="28" customWidth="1"/>
    <col min="6657" max="6657" width="7.42578125" style="28" customWidth="1"/>
    <col min="6658" max="6658" width="24.7109375" style="28" customWidth="1"/>
    <col min="6659" max="6660" width="12.5703125" style="28" customWidth="1"/>
    <col min="6661" max="6661" width="18" style="28" customWidth="1"/>
    <col min="6662" max="6662" width="15.7109375" style="28" customWidth="1"/>
    <col min="6663" max="6663" width="19" style="28" customWidth="1"/>
    <col min="6664" max="6664" width="16.7109375" style="28" customWidth="1"/>
    <col min="6665" max="6665" width="15.5703125" style="28" customWidth="1"/>
    <col min="6666" max="6666" width="19" style="28" customWidth="1"/>
    <col min="6667" max="6667" width="16.7109375" style="28" customWidth="1"/>
    <col min="6668" max="6668" width="15.85546875" style="28" customWidth="1"/>
    <col min="6669" max="6669" width="14.7109375" style="28" bestFit="1" customWidth="1"/>
    <col min="6670" max="6909" width="11.42578125" style="28"/>
    <col min="6910" max="6910" width="12" style="28" customWidth="1"/>
    <col min="6911" max="6911" width="11.42578125" style="28"/>
    <col min="6912" max="6912" width="6.140625" style="28" customWidth="1"/>
    <col min="6913" max="6913" width="7.42578125" style="28" customWidth="1"/>
    <col min="6914" max="6914" width="24.7109375" style="28" customWidth="1"/>
    <col min="6915" max="6916" width="12.5703125" style="28" customWidth="1"/>
    <col min="6917" max="6917" width="18" style="28" customWidth="1"/>
    <col min="6918" max="6918" width="15.7109375" style="28" customWidth="1"/>
    <col min="6919" max="6919" width="19" style="28" customWidth="1"/>
    <col min="6920" max="6920" width="16.7109375" style="28" customWidth="1"/>
    <col min="6921" max="6921" width="15.5703125" style="28" customWidth="1"/>
    <col min="6922" max="6922" width="19" style="28" customWidth="1"/>
    <col min="6923" max="6923" width="16.7109375" style="28" customWidth="1"/>
    <col min="6924" max="6924" width="15.85546875" style="28" customWidth="1"/>
    <col min="6925" max="6925" width="14.7109375" style="28" bestFit="1" customWidth="1"/>
    <col min="6926" max="7165" width="11.42578125" style="28"/>
    <col min="7166" max="7166" width="12" style="28" customWidth="1"/>
    <col min="7167" max="7167" width="11.42578125" style="28"/>
    <col min="7168" max="7168" width="6.140625" style="28" customWidth="1"/>
    <col min="7169" max="7169" width="7.42578125" style="28" customWidth="1"/>
    <col min="7170" max="7170" width="24.7109375" style="28" customWidth="1"/>
    <col min="7171" max="7172" width="12.5703125" style="28" customWidth="1"/>
    <col min="7173" max="7173" width="18" style="28" customWidth="1"/>
    <col min="7174" max="7174" width="15.7109375" style="28" customWidth="1"/>
    <col min="7175" max="7175" width="19" style="28" customWidth="1"/>
    <col min="7176" max="7176" width="16.7109375" style="28" customWidth="1"/>
    <col min="7177" max="7177" width="15.5703125" style="28" customWidth="1"/>
    <col min="7178" max="7178" width="19" style="28" customWidth="1"/>
    <col min="7179" max="7179" width="16.7109375" style="28" customWidth="1"/>
    <col min="7180" max="7180" width="15.85546875" style="28" customWidth="1"/>
    <col min="7181" max="7181" width="14.7109375" style="28" bestFit="1" customWidth="1"/>
    <col min="7182" max="7421" width="11.42578125" style="28"/>
    <col min="7422" max="7422" width="12" style="28" customWidth="1"/>
    <col min="7423" max="7423" width="11.42578125" style="28"/>
    <col min="7424" max="7424" width="6.140625" style="28" customWidth="1"/>
    <col min="7425" max="7425" width="7.42578125" style="28" customWidth="1"/>
    <col min="7426" max="7426" width="24.7109375" style="28" customWidth="1"/>
    <col min="7427" max="7428" width="12.5703125" style="28" customWidth="1"/>
    <col min="7429" max="7429" width="18" style="28" customWidth="1"/>
    <col min="7430" max="7430" width="15.7109375" style="28" customWidth="1"/>
    <col min="7431" max="7431" width="19" style="28" customWidth="1"/>
    <col min="7432" max="7432" width="16.7109375" style="28" customWidth="1"/>
    <col min="7433" max="7433" width="15.5703125" style="28" customWidth="1"/>
    <col min="7434" max="7434" width="19" style="28" customWidth="1"/>
    <col min="7435" max="7435" width="16.7109375" style="28" customWidth="1"/>
    <col min="7436" max="7436" width="15.85546875" style="28" customWidth="1"/>
    <col min="7437" max="7437" width="14.7109375" style="28" bestFit="1" customWidth="1"/>
    <col min="7438" max="7677" width="11.42578125" style="28"/>
    <col min="7678" max="7678" width="12" style="28" customWidth="1"/>
    <col min="7679" max="7679" width="11.42578125" style="28"/>
    <col min="7680" max="7680" width="6.140625" style="28" customWidth="1"/>
    <col min="7681" max="7681" width="7.42578125" style="28" customWidth="1"/>
    <col min="7682" max="7682" width="24.7109375" style="28" customWidth="1"/>
    <col min="7683" max="7684" width="12.5703125" style="28" customWidth="1"/>
    <col min="7685" max="7685" width="18" style="28" customWidth="1"/>
    <col min="7686" max="7686" width="15.7109375" style="28" customWidth="1"/>
    <col min="7687" max="7687" width="19" style="28" customWidth="1"/>
    <col min="7688" max="7688" width="16.7109375" style="28" customWidth="1"/>
    <col min="7689" max="7689" width="15.5703125" style="28" customWidth="1"/>
    <col min="7690" max="7690" width="19" style="28" customWidth="1"/>
    <col min="7691" max="7691" width="16.7109375" style="28" customWidth="1"/>
    <col min="7692" max="7692" width="15.85546875" style="28" customWidth="1"/>
    <col min="7693" max="7693" width="14.7109375" style="28" bestFit="1" customWidth="1"/>
    <col min="7694" max="7933" width="11.42578125" style="28"/>
    <col min="7934" max="7934" width="12" style="28" customWidth="1"/>
    <col min="7935" max="7935" width="11.42578125" style="28"/>
    <col min="7936" max="7936" width="6.140625" style="28" customWidth="1"/>
    <col min="7937" max="7937" width="7.42578125" style="28" customWidth="1"/>
    <col min="7938" max="7938" width="24.7109375" style="28" customWidth="1"/>
    <col min="7939" max="7940" width="12.5703125" style="28" customWidth="1"/>
    <col min="7941" max="7941" width="18" style="28" customWidth="1"/>
    <col min="7942" max="7942" width="15.7109375" style="28" customWidth="1"/>
    <col min="7943" max="7943" width="19" style="28" customWidth="1"/>
    <col min="7944" max="7944" width="16.7109375" style="28" customWidth="1"/>
    <col min="7945" max="7945" width="15.5703125" style="28" customWidth="1"/>
    <col min="7946" max="7946" width="19" style="28" customWidth="1"/>
    <col min="7947" max="7947" width="16.7109375" style="28" customWidth="1"/>
    <col min="7948" max="7948" width="15.85546875" style="28" customWidth="1"/>
    <col min="7949" max="7949" width="14.7109375" style="28" bestFit="1" customWidth="1"/>
    <col min="7950" max="8189" width="11.42578125" style="28"/>
    <col min="8190" max="8190" width="12" style="28" customWidth="1"/>
    <col min="8191" max="8191" width="11.42578125" style="28"/>
    <col min="8192" max="8192" width="6.140625" style="28" customWidth="1"/>
    <col min="8193" max="8193" width="7.42578125" style="28" customWidth="1"/>
    <col min="8194" max="8194" width="24.7109375" style="28" customWidth="1"/>
    <col min="8195" max="8196" width="12.5703125" style="28" customWidth="1"/>
    <col min="8197" max="8197" width="18" style="28" customWidth="1"/>
    <col min="8198" max="8198" width="15.7109375" style="28" customWidth="1"/>
    <col min="8199" max="8199" width="19" style="28" customWidth="1"/>
    <col min="8200" max="8200" width="16.7109375" style="28" customWidth="1"/>
    <col min="8201" max="8201" width="15.5703125" style="28" customWidth="1"/>
    <col min="8202" max="8202" width="19" style="28" customWidth="1"/>
    <col min="8203" max="8203" width="16.7109375" style="28" customWidth="1"/>
    <col min="8204" max="8204" width="15.85546875" style="28" customWidth="1"/>
    <col min="8205" max="8205" width="14.7109375" style="28" bestFit="1" customWidth="1"/>
    <col min="8206" max="8445" width="11.42578125" style="28"/>
    <col min="8446" max="8446" width="12" style="28" customWidth="1"/>
    <col min="8447" max="8447" width="11.42578125" style="28"/>
    <col min="8448" max="8448" width="6.140625" style="28" customWidth="1"/>
    <col min="8449" max="8449" width="7.42578125" style="28" customWidth="1"/>
    <col min="8450" max="8450" width="24.7109375" style="28" customWidth="1"/>
    <col min="8451" max="8452" width="12.5703125" style="28" customWidth="1"/>
    <col min="8453" max="8453" width="18" style="28" customWidth="1"/>
    <col min="8454" max="8454" width="15.7109375" style="28" customWidth="1"/>
    <col min="8455" max="8455" width="19" style="28" customWidth="1"/>
    <col min="8456" max="8456" width="16.7109375" style="28" customWidth="1"/>
    <col min="8457" max="8457" width="15.5703125" style="28" customWidth="1"/>
    <col min="8458" max="8458" width="19" style="28" customWidth="1"/>
    <col min="8459" max="8459" width="16.7109375" style="28" customWidth="1"/>
    <col min="8460" max="8460" width="15.85546875" style="28" customWidth="1"/>
    <col min="8461" max="8461" width="14.7109375" style="28" bestFit="1" customWidth="1"/>
    <col min="8462" max="8701" width="11.42578125" style="28"/>
    <col min="8702" max="8702" width="12" style="28" customWidth="1"/>
    <col min="8703" max="8703" width="11.42578125" style="28"/>
    <col min="8704" max="8704" width="6.140625" style="28" customWidth="1"/>
    <col min="8705" max="8705" width="7.42578125" style="28" customWidth="1"/>
    <col min="8706" max="8706" width="24.7109375" style="28" customWidth="1"/>
    <col min="8707" max="8708" width="12.5703125" style="28" customWidth="1"/>
    <col min="8709" max="8709" width="18" style="28" customWidth="1"/>
    <col min="8710" max="8710" width="15.7109375" style="28" customWidth="1"/>
    <col min="8711" max="8711" width="19" style="28" customWidth="1"/>
    <col min="8712" max="8712" width="16.7109375" style="28" customWidth="1"/>
    <col min="8713" max="8713" width="15.5703125" style="28" customWidth="1"/>
    <col min="8714" max="8714" width="19" style="28" customWidth="1"/>
    <col min="8715" max="8715" width="16.7109375" style="28" customWidth="1"/>
    <col min="8716" max="8716" width="15.85546875" style="28" customWidth="1"/>
    <col min="8717" max="8717" width="14.7109375" style="28" bestFit="1" customWidth="1"/>
    <col min="8718" max="8957" width="11.42578125" style="28"/>
    <col min="8958" max="8958" width="12" style="28" customWidth="1"/>
    <col min="8959" max="8959" width="11.42578125" style="28"/>
    <col min="8960" max="8960" width="6.140625" style="28" customWidth="1"/>
    <col min="8961" max="8961" width="7.42578125" style="28" customWidth="1"/>
    <col min="8962" max="8962" width="24.7109375" style="28" customWidth="1"/>
    <col min="8963" max="8964" width="12.5703125" style="28" customWidth="1"/>
    <col min="8965" max="8965" width="18" style="28" customWidth="1"/>
    <col min="8966" max="8966" width="15.7109375" style="28" customWidth="1"/>
    <col min="8967" max="8967" width="19" style="28" customWidth="1"/>
    <col min="8968" max="8968" width="16.7109375" style="28" customWidth="1"/>
    <col min="8969" max="8969" width="15.5703125" style="28" customWidth="1"/>
    <col min="8970" max="8970" width="19" style="28" customWidth="1"/>
    <col min="8971" max="8971" width="16.7109375" style="28" customWidth="1"/>
    <col min="8972" max="8972" width="15.85546875" style="28" customWidth="1"/>
    <col min="8973" max="8973" width="14.7109375" style="28" bestFit="1" customWidth="1"/>
    <col min="8974" max="9213" width="11.42578125" style="28"/>
    <col min="9214" max="9214" width="12" style="28" customWidth="1"/>
    <col min="9215" max="9215" width="11.42578125" style="28"/>
    <col min="9216" max="9216" width="6.140625" style="28" customWidth="1"/>
    <col min="9217" max="9217" width="7.42578125" style="28" customWidth="1"/>
    <col min="9218" max="9218" width="24.7109375" style="28" customWidth="1"/>
    <col min="9219" max="9220" width="12.5703125" style="28" customWidth="1"/>
    <col min="9221" max="9221" width="18" style="28" customWidth="1"/>
    <col min="9222" max="9222" width="15.7109375" style="28" customWidth="1"/>
    <col min="9223" max="9223" width="19" style="28" customWidth="1"/>
    <col min="9224" max="9224" width="16.7109375" style="28" customWidth="1"/>
    <col min="9225" max="9225" width="15.5703125" style="28" customWidth="1"/>
    <col min="9226" max="9226" width="19" style="28" customWidth="1"/>
    <col min="9227" max="9227" width="16.7109375" style="28" customWidth="1"/>
    <col min="9228" max="9228" width="15.85546875" style="28" customWidth="1"/>
    <col min="9229" max="9229" width="14.7109375" style="28" bestFit="1" customWidth="1"/>
    <col min="9230" max="9469" width="11.42578125" style="28"/>
    <col min="9470" max="9470" width="12" style="28" customWidth="1"/>
    <col min="9471" max="9471" width="11.42578125" style="28"/>
    <col min="9472" max="9472" width="6.140625" style="28" customWidth="1"/>
    <col min="9473" max="9473" width="7.42578125" style="28" customWidth="1"/>
    <col min="9474" max="9474" width="24.7109375" style="28" customWidth="1"/>
    <col min="9475" max="9476" width="12.5703125" style="28" customWidth="1"/>
    <col min="9477" max="9477" width="18" style="28" customWidth="1"/>
    <col min="9478" max="9478" width="15.7109375" style="28" customWidth="1"/>
    <col min="9479" max="9479" width="19" style="28" customWidth="1"/>
    <col min="9480" max="9480" width="16.7109375" style="28" customWidth="1"/>
    <col min="9481" max="9481" width="15.5703125" style="28" customWidth="1"/>
    <col min="9482" max="9482" width="19" style="28" customWidth="1"/>
    <col min="9483" max="9483" width="16.7109375" style="28" customWidth="1"/>
    <col min="9484" max="9484" width="15.85546875" style="28" customWidth="1"/>
    <col min="9485" max="9485" width="14.7109375" style="28" bestFit="1" customWidth="1"/>
    <col min="9486" max="9725" width="11.42578125" style="28"/>
    <col min="9726" max="9726" width="12" style="28" customWidth="1"/>
    <col min="9727" max="9727" width="11.42578125" style="28"/>
    <col min="9728" max="9728" width="6.140625" style="28" customWidth="1"/>
    <col min="9729" max="9729" width="7.42578125" style="28" customWidth="1"/>
    <col min="9730" max="9730" width="24.7109375" style="28" customWidth="1"/>
    <col min="9731" max="9732" width="12.5703125" style="28" customWidth="1"/>
    <col min="9733" max="9733" width="18" style="28" customWidth="1"/>
    <col min="9734" max="9734" width="15.7109375" style="28" customWidth="1"/>
    <col min="9735" max="9735" width="19" style="28" customWidth="1"/>
    <col min="9736" max="9736" width="16.7109375" style="28" customWidth="1"/>
    <col min="9737" max="9737" width="15.5703125" style="28" customWidth="1"/>
    <col min="9738" max="9738" width="19" style="28" customWidth="1"/>
    <col min="9739" max="9739" width="16.7109375" style="28" customWidth="1"/>
    <col min="9740" max="9740" width="15.85546875" style="28" customWidth="1"/>
    <col min="9741" max="9741" width="14.7109375" style="28" bestFit="1" customWidth="1"/>
    <col min="9742" max="9981" width="11.42578125" style="28"/>
    <col min="9982" max="9982" width="12" style="28" customWidth="1"/>
    <col min="9983" max="9983" width="11.42578125" style="28"/>
    <col min="9984" max="9984" width="6.140625" style="28" customWidth="1"/>
    <col min="9985" max="9985" width="7.42578125" style="28" customWidth="1"/>
    <col min="9986" max="9986" width="24.7109375" style="28" customWidth="1"/>
    <col min="9987" max="9988" width="12.5703125" style="28" customWidth="1"/>
    <col min="9989" max="9989" width="18" style="28" customWidth="1"/>
    <col min="9990" max="9990" width="15.7109375" style="28" customWidth="1"/>
    <col min="9991" max="9991" width="19" style="28" customWidth="1"/>
    <col min="9992" max="9992" width="16.7109375" style="28" customWidth="1"/>
    <col min="9993" max="9993" width="15.5703125" style="28" customWidth="1"/>
    <col min="9994" max="9994" width="19" style="28" customWidth="1"/>
    <col min="9995" max="9995" width="16.7109375" style="28" customWidth="1"/>
    <col min="9996" max="9996" width="15.85546875" style="28" customWidth="1"/>
    <col min="9997" max="9997" width="14.7109375" style="28" bestFit="1" customWidth="1"/>
    <col min="9998" max="10237" width="11.42578125" style="28"/>
    <col min="10238" max="10238" width="12" style="28" customWidth="1"/>
    <col min="10239" max="10239" width="11.42578125" style="28"/>
    <col min="10240" max="10240" width="6.140625" style="28" customWidth="1"/>
    <col min="10241" max="10241" width="7.42578125" style="28" customWidth="1"/>
    <col min="10242" max="10242" width="24.7109375" style="28" customWidth="1"/>
    <col min="10243" max="10244" width="12.5703125" style="28" customWidth="1"/>
    <col min="10245" max="10245" width="18" style="28" customWidth="1"/>
    <col min="10246" max="10246" width="15.7109375" style="28" customWidth="1"/>
    <col min="10247" max="10247" width="19" style="28" customWidth="1"/>
    <col min="10248" max="10248" width="16.7109375" style="28" customWidth="1"/>
    <col min="10249" max="10249" width="15.5703125" style="28" customWidth="1"/>
    <col min="10250" max="10250" width="19" style="28" customWidth="1"/>
    <col min="10251" max="10251" width="16.7109375" style="28" customWidth="1"/>
    <col min="10252" max="10252" width="15.85546875" style="28" customWidth="1"/>
    <col min="10253" max="10253" width="14.7109375" style="28" bestFit="1" customWidth="1"/>
    <col min="10254" max="10493" width="11.42578125" style="28"/>
    <col min="10494" max="10494" width="12" style="28" customWidth="1"/>
    <col min="10495" max="10495" width="11.42578125" style="28"/>
    <col min="10496" max="10496" width="6.140625" style="28" customWidth="1"/>
    <col min="10497" max="10497" width="7.42578125" style="28" customWidth="1"/>
    <col min="10498" max="10498" width="24.7109375" style="28" customWidth="1"/>
    <col min="10499" max="10500" width="12.5703125" style="28" customWidth="1"/>
    <col min="10501" max="10501" width="18" style="28" customWidth="1"/>
    <col min="10502" max="10502" width="15.7109375" style="28" customWidth="1"/>
    <col min="10503" max="10503" width="19" style="28" customWidth="1"/>
    <col min="10504" max="10504" width="16.7109375" style="28" customWidth="1"/>
    <col min="10505" max="10505" width="15.5703125" style="28" customWidth="1"/>
    <col min="10506" max="10506" width="19" style="28" customWidth="1"/>
    <col min="10507" max="10507" width="16.7109375" style="28" customWidth="1"/>
    <col min="10508" max="10508" width="15.85546875" style="28" customWidth="1"/>
    <col min="10509" max="10509" width="14.7109375" style="28" bestFit="1" customWidth="1"/>
    <col min="10510" max="10749" width="11.42578125" style="28"/>
    <col min="10750" max="10750" width="12" style="28" customWidth="1"/>
    <col min="10751" max="10751" width="11.42578125" style="28"/>
    <col min="10752" max="10752" width="6.140625" style="28" customWidth="1"/>
    <col min="10753" max="10753" width="7.42578125" style="28" customWidth="1"/>
    <col min="10754" max="10754" width="24.7109375" style="28" customWidth="1"/>
    <col min="10755" max="10756" width="12.5703125" style="28" customWidth="1"/>
    <col min="10757" max="10757" width="18" style="28" customWidth="1"/>
    <col min="10758" max="10758" width="15.7109375" style="28" customWidth="1"/>
    <col min="10759" max="10759" width="19" style="28" customWidth="1"/>
    <col min="10760" max="10760" width="16.7109375" style="28" customWidth="1"/>
    <col min="10761" max="10761" width="15.5703125" style="28" customWidth="1"/>
    <col min="10762" max="10762" width="19" style="28" customWidth="1"/>
    <col min="10763" max="10763" width="16.7109375" style="28" customWidth="1"/>
    <col min="10764" max="10764" width="15.85546875" style="28" customWidth="1"/>
    <col min="10765" max="10765" width="14.7109375" style="28" bestFit="1" customWidth="1"/>
    <col min="10766" max="11005" width="11.42578125" style="28"/>
    <col min="11006" max="11006" width="12" style="28" customWidth="1"/>
    <col min="11007" max="11007" width="11.42578125" style="28"/>
    <col min="11008" max="11008" width="6.140625" style="28" customWidth="1"/>
    <col min="11009" max="11009" width="7.42578125" style="28" customWidth="1"/>
    <col min="11010" max="11010" width="24.7109375" style="28" customWidth="1"/>
    <col min="11011" max="11012" width="12.5703125" style="28" customWidth="1"/>
    <col min="11013" max="11013" width="18" style="28" customWidth="1"/>
    <col min="11014" max="11014" width="15.7109375" style="28" customWidth="1"/>
    <col min="11015" max="11015" width="19" style="28" customWidth="1"/>
    <col min="11016" max="11016" width="16.7109375" style="28" customWidth="1"/>
    <col min="11017" max="11017" width="15.5703125" style="28" customWidth="1"/>
    <col min="11018" max="11018" width="19" style="28" customWidth="1"/>
    <col min="11019" max="11019" width="16.7109375" style="28" customWidth="1"/>
    <col min="11020" max="11020" width="15.85546875" style="28" customWidth="1"/>
    <col min="11021" max="11021" width="14.7109375" style="28" bestFit="1" customWidth="1"/>
    <col min="11022" max="11261" width="11.42578125" style="28"/>
    <col min="11262" max="11262" width="12" style="28" customWidth="1"/>
    <col min="11263" max="11263" width="11.42578125" style="28"/>
    <col min="11264" max="11264" width="6.140625" style="28" customWidth="1"/>
    <col min="11265" max="11265" width="7.42578125" style="28" customWidth="1"/>
    <col min="11266" max="11266" width="24.7109375" style="28" customWidth="1"/>
    <col min="11267" max="11268" width="12.5703125" style="28" customWidth="1"/>
    <col min="11269" max="11269" width="18" style="28" customWidth="1"/>
    <col min="11270" max="11270" width="15.7109375" style="28" customWidth="1"/>
    <col min="11271" max="11271" width="19" style="28" customWidth="1"/>
    <col min="11272" max="11272" width="16.7109375" style="28" customWidth="1"/>
    <col min="11273" max="11273" width="15.5703125" style="28" customWidth="1"/>
    <col min="11274" max="11274" width="19" style="28" customWidth="1"/>
    <col min="11275" max="11275" width="16.7109375" style="28" customWidth="1"/>
    <col min="11276" max="11276" width="15.85546875" style="28" customWidth="1"/>
    <col min="11277" max="11277" width="14.7109375" style="28" bestFit="1" customWidth="1"/>
    <col min="11278" max="11517" width="11.42578125" style="28"/>
    <col min="11518" max="11518" width="12" style="28" customWidth="1"/>
    <col min="11519" max="11519" width="11.42578125" style="28"/>
    <col min="11520" max="11520" width="6.140625" style="28" customWidth="1"/>
    <col min="11521" max="11521" width="7.42578125" style="28" customWidth="1"/>
    <col min="11522" max="11522" width="24.7109375" style="28" customWidth="1"/>
    <col min="11523" max="11524" width="12.5703125" style="28" customWidth="1"/>
    <col min="11525" max="11525" width="18" style="28" customWidth="1"/>
    <col min="11526" max="11526" width="15.7109375" style="28" customWidth="1"/>
    <col min="11527" max="11527" width="19" style="28" customWidth="1"/>
    <col min="11528" max="11528" width="16.7109375" style="28" customWidth="1"/>
    <col min="11529" max="11529" width="15.5703125" style="28" customWidth="1"/>
    <col min="11530" max="11530" width="19" style="28" customWidth="1"/>
    <col min="11531" max="11531" width="16.7109375" style="28" customWidth="1"/>
    <col min="11532" max="11532" width="15.85546875" style="28" customWidth="1"/>
    <col min="11533" max="11533" width="14.7109375" style="28" bestFit="1" customWidth="1"/>
    <col min="11534" max="11773" width="11.42578125" style="28"/>
    <col min="11774" max="11774" width="12" style="28" customWidth="1"/>
    <col min="11775" max="11775" width="11.42578125" style="28"/>
    <col min="11776" max="11776" width="6.140625" style="28" customWidth="1"/>
    <col min="11777" max="11777" width="7.42578125" style="28" customWidth="1"/>
    <col min="11778" max="11778" width="24.7109375" style="28" customWidth="1"/>
    <col min="11779" max="11780" width="12.5703125" style="28" customWidth="1"/>
    <col min="11781" max="11781" width="18" style="28" customWidth="1"/>
    <col min="11782" max="11782" width="15.7109375" style="28" customWidth="1"/>
    <col min="11783" max="11783" width="19" style="28" customWidth="1"/>
    <col min="11784" max="11784" width="16.7109375" style="28" customWidth="1"/>
    <col min="11785" max="11785" width="15.5703125" style="28" customWidth="1"/>
    <col min="11786" max="11786" width="19" style="28" customWidth="1"/>
    <col min="11787" max="11787" width="16.7109375" style="28" customWidth="1"/>
    <col min="11788" max="11788" width="15.85546875" style="28" customWidth="1"/>
    <col min="11789" max="11789" width="14.7109375" style="28" bestFit="1" customWidth="1"/>
    <col min="11790" max="12029" width="11.42578125" style="28"/>
    <col min="12030" max="12030" width="12" style="28" customWidth="1"/>
    <col min="12031" max="12031" width="11.42578125" style="28"/>
    <col min="12032" max="12032" width="6.140625" style="28" customWidth="1"/>
    <col min="12033" max="12033" width="7.42578125" style="28" customWidth="1"/>
    <col min="12034" max="12034" width="24.7109375" style="28" customWidth="1"/>
    <col min="12035" max="12036" width="12.5703125" style="28" customWidth="1"/>
    <col min="12037" max="12037" width="18" style="28" customWidth="1"/>
    <col min="12038" max="12038" width="15.7109375" style="28" customWidth="1"/>
    <col min="12039" max="12039" width="19" style="28" customWidth="1"/>
    <col min="12040" max="12040" width="16.7109375" style="28" customWidth="1"/>
    <col min="12041" max="12041" width="15.5703125" style="28" customWidth="1"/>
    <col min="12042" max="12042" width="19" style="28" customWidth="1"/>
    <col min="12043" max="12043" width="16.7109375" style="28" customWidth="1"/>
    <col min="12044" max="12044" width="15.85546875" style="28" customWidth="1"/>
    <col min="12045" max="12045" width="14.7109375" style="28" bestFit="1" customWidth="1"/>
    <col min="12046" max="12285" width="11.42578125" style="28"/>
    <col min="12286" max="12286" width="12" style="28" customWidth="1"/>
    <col min="12287" max="12287" width="11.42578125" style="28"/>
    <col min="12288" max="12288" width="6.140625" style="28" customWidth="1"/>
    <col min="12289" max="12289" width="7.42578125" style="28" customWidth="1"/>
    <col min="12290" max="12290" width="24.7109375" style="28" customWidth="1"/>
    <col min="12291" max="12292" width="12.5703125" style="28" customWidth="1"/>
    <col min="12293" max="12293" width="18" style="28" customWidth="1"/>
    <col min="12294" max="12294" width="15.7109375" style="28" customWidth="1"/>
    <col min="12295" max="12295" width="19" style="28" customWidth="1"/>
    <col min="12296" max="12296" width="16.7109375" style="28" customWidth="1"/>
    <col min="12297" max="12297" width="15.5703125" style="28" customWidth="1"/>
    <col min="12298" max="12298" width="19" style="28" customWidth="1"/>
    <col min="12299" max="12299" width="16.7109375" style="28" customWidth="1"/>
    <col min="12300" max="12300" width="15.85546875" style="28" customWidth="1"/>
    <col min="12301" max="12301" width="14.7109375" style="28" bestFit="1" customWidth="1"/>
    <col min="12302" max="12541" width="11.42578125" style="28"/>
    <col min="12542" max="12542" width="12" style="28" customWidth="1"/>
    <col min="12543" max="12543" width="11.42578125" style="28"/>
    <col min="12544" max="12544" width="6.140625" style="28" customWidth="1"/>
    <col min="12545" max="12545" width="7.42578125" style="28" customWidth="1"/>
    <col min="12546" max="12546" width="24.7109375" style="28" customWidth="1"/>
    <col min="12547" max="12548" width="12.5703125" style="28" customWidth="1"/>
    <col min="12549" max="12549" width="18" style="28" customWidth="1"/>
    <col min="12550" max="12550" width="15.7109375" style="28" customWidth="1"/>
    <col min="12551" max="12551" width="19" style="28" customWidth="1"/>
    <col min="12552" max="12552" width="16.7109375" style="28" customWidth="1"/>
    <col min="12553" max="12553" width="15.5703125" style="28" customWidth="1"/>
    <col min="12554" max="12554" width="19" style="28" customWidth="1"/>
    <col min="12555" max="12555" width="16.7109375" style="28" customWidth="1"/>
    <col min="12556" max="12556" width="15.85546875" style="28" customWidth="1"/>
    <col min="12557" max="12557" width="14.7109375" style="28" bestFit="1" customWidth="1"/>
    <col min="12558" max="12797" width="11.42578125" style="28"/>
    <col min="12798" max="12798" width="12" style="28" customWidth="1"/>
    <col min="12799" max="12799" width="11.42578125" style="28"/>
    <col min="12800" max="12800" width="6.140625" style="28" customWidth="1"/>
    <col min="12801" max="12801" width="7.42578125" style="28" customWidth="1"/>
    <col min="12802" max="12802" width="24.7109375" style="28" customWidth="1"/>
    <col min="12803" max="12804" width="12.5703125" style="28" customWidth="1"/>
    <col min="12805" max="12805" width="18" style="28" customWidth="1"/>
    <col min="12806" max="12806" width="15.7109375" style="28" customWidth="1"/>
    <col min="12807" max="12807" width="19" style="28" customWidth="1"/>
    <col min="12808" max="12808" width="16.7109375" style="28" customWidth="1"/>
    <col min="12809" max="12809" width="15.5703125" style="28" customWidth="1"/>
    <col min="12810" max="12810" width="19" style="28" customWidth="1"/>
    <col min="12811" max="12811" width="16.7109375" style="28" customWidth="1"/>
    <col min="12812" max="12812" width="15.85546875" style="28" customWidth="1"/>
    <col min="12813" max="12813" width="14.7109375" style="28" bestFit="1" customWidth="1"/>
    <col min="12814" max="13053" width="11.42578125" style="28"/>
    <col min="13054" max="13054" width="12" style="28" customWidth="1"/>
    <col min="13055" max="13055" width="11.42578125" style="28"/>
    <col min="13056" max="13056" width="6.140625" style="28" customWidth="1"/>
    <col min="13057" max="13057" width="7.42578125" style="28" customWidth="1"/>
    <col min="13058" max="13058" width="24.7109375" style="28" customWidth="1"/>
    <col min="13059" max="13060" width="12.5703125" style="28" customWidth="1"/>
    <col min="13061" max="13061" width="18" style="28" customWidth="1"/>
    <col min="13062" max="13062" width="15.7109375" style="28" customWidth="1"/>
    <col min="13063" max="13063" width="19" style="28" customWidth="1"/>
    <col min="13064" max="13064" width="16.7109375" style="28" customWidth="1"/>
    <col min="13065" max="13065" width="15.5703125" style="28" customWidth="1"/>
    <col min="13066" max="13066" width="19" style="28" customWidth="1"/>
    <col min="13067" max="13067" width="16.7109375" style="28" customWidth="1"/>
    <col min="13068" max="13068" width="15.85546875" style="28" customWidth="1"/>
    <col min="13069" max="13069" width="14.7109375" style="28" bestFit="1" customWidth="1"/>
    <col min="13070" max="13309" width="11.42578125" style="28"/>
    <col min="13310" max="13310" width="12" style="28" customWidth="1"/>
    <col min="13311" max="13311" width="11.42578125" style="28"/>
    <col min="13312" max="13312" width="6.140625" style="28" customWidth="1"/>
    <col min="13313" max="13313" width="7.42578125" style="28" customWidth="1"/>
    <col min="13314" max="13314" width="24.7109375" style="28" customWidth="1"/>
    <col min="13315" max="13316" width="12.5703125" style="28" customWidth="1"/>
    <col min="13317" max="13317" width="18" style="28" customWidth="1"/>
    <col min="13318" max="13318" width="15.7109375" style="28" customWidth="1"/>
    <col min="13319" max="13319" width="19" style="28" customWidth="1"/>
    <col min="13320" max="13320" width="16.7109375" style="28" customWidth="1"/>
    <col min="13321" max="13321" width="15.5703125" style="28" customWidth="1"/>
    <col min="13322" max="13322" width="19" style="28" customWidth="1"/>
    <col min="13323" max="13323" width="16.7109375" style="28" customWidth="1"/>
    <col min="13324" max="13324" width="15.85546875" style="28" customWidth="1"/>
    <col min="13325" max="13325" width="14.7109375" style="28" bestFit="1" customWidth="1"/>
    <col min="13326" max="13565" width="11.42578125" style="28"/>
    <col min="13566" max="13566" width="12" style="28" customWidth="1"/>
    <col min="13567" max="13567" width="11.42578125" style="28"/>
    <col min="13568" max="13568" width="6.140625" style="28" customWidth="1"/>
    <col min="13569" max="13569" width="7.42578125" style="28" customWidth="1"/>
    <col min="13570" max="13570" width="24.7109375" style="28" customWidth="1"/>
    <col min="13571" max="13572" width="12.5703125" style="28" customWidth="1"/>
    <col min="13573" max="13573" width="18" style="28" customWidth="1"/>
    <col min="13574" max="13574" width="15.7109375" style="28" customWidth="1"/>
    <col min="13575" max="13575" width="19" style="28" customWidth="1"/>
    <col min="13576" max="13576" width="16.7109375" style="28" customWidth="1"/>
    <col min="13577" max="13577" width="15.5703125" style="28" customWidth="1"/>
    <col min="13578" max="13578" width="19" style="28" customWidth="1"/>
    <col min="13579" max="13579" width="16.7109375" style="28" customWidth="1"/>
    <col min="13580" max="13580" width="15.85546875" style="28" customWidth="1"/>
    <col min="13581" max="13581" width="14.7109375" style="28" bestFit="1" customWidth="1"/>
    <col min="13582" max="13821" width="11.42578125" style="28"/>
    <col min="13822" max="13822" width="12" style="28" customWidth="1"/>
    <col min="13823" max="13823" width="11.42578125" style="28"/>
    <col min="13824" max="13824" width="6.140625" style="28" customWidth="1"/>
    <col min="13825" max="13825" width="7.42578125" style="28" customWidth="1"/>
    <col min="13826" max="13826" width="24.7109375" style="28" customWidth="1"/>
    <col min="13827" max="13828" width="12.5703125" style="28" customWidth="1"/>
    <col min="13829" max="13829" width="18" style="28" customWidth="1"/>
    <col min="13830" max="13830" width="15.7109375" style="28" customWidth="1"/>
    <col min="13831" max="13831" width="19" style="28" customWidth="1"/>
    <col min="13832" max="13832" width="16.7109375" style="28" customWidth="1"/>
    <col min="13833" max="13833" width="15.5703125" style="28" customWidth="1"/>
    <col min="13834" max="13834" width="19" style="28" customWidth="1"/>
    <col min="13835" max="13835" width="16.7109375" style="28" customWidth="1"/>
    <col min="13836" max="13836" width="15.85546875" style="28" customWidth="1"/>
    <col min="13837" max="13837" width="14.7109375" style="28" bestFit="1" customWidth="1"/>
    <col min="13838" max="14077" width="11.42578125" style="28"/>
    <col min="14078" max="14078" width="12" style="28" customWidth="1"/>
    <col min="14079" max="14079" width="11.42578125" style="28"/>
    <col min="14080" max="14080" width="6.140625" style="28" customWidth="1"/>
    <col min="14081" max="14081" width="7.42578125" style="28" customWidth="1"/>
    <col min="14082" max="14082" width="24.7109375" style="28" customWidth="1"/>
    <col min="14083" max="14084" width="12.5703125" style="28" customWidth="1"/>
    <col min="14085" max="14085" width="18" style="28" customWidth="1"/>
    <col min="14086" max="14086" width="15.7109375" style="28" customWidth="1"/>
    <col min="14087" max="14087" width="19" style="28" customWidth="1"/>
    <col min="14088" max="14088" width="16.7109375" style="28" customWidth="1"/>
    <col min="14089" max="14089" width="15.5703125" style="28" customWidth="1"/>
    <col min="14090" max="14090" width="19" style="28" customWidth="1"/>
    <col min="14091" max="14091" width="16.7109375" style="28" customWidth="1"/>
    <col min="14092" max="14092" width="15.85546875" style="28" customWidth="1"/>
    <col min="14093" max="14093" width="14.7109375" style="28" bestFit="1" customWidth="1"/>
    <col min="14094" max="14333" width="11.42578125" style="28"/>
    <col min="14334" max="14334" width="12" style="28" customWidth="1"/>
    <col min="14335" max="14335" width="11.42578125" style="28"/>
    <col min="14336" max="14336" width="6.140625" style="28" customWidth="1"/>
    <col min="14337" max="14337" width="7.42578125" style="28" customWidth="1"/>
    <col min="14338" max="14338" width="24.7109375" style="28" customWidth="1"/>
    <col min="14339" max="14340" width="12.5703125" style="28" customWidth="1"/>
    <col min="14341" max="14341" width="18" style="28" customWidth="1"/>
    <col min="14342" max="14342" width="15.7109375" style="28" customWidth="1"/>
    <col min="14343" max="14343" width="19" style="28" customWidth="1"/>
    <col min="14344" max="14344" width="16.7109375" style="28" customWidth="1"/>
    <col min="14345" max="14345" width="15.5703125" style="28" customWidth="1"/>
    <col min="14346" max="14346" width="19" style="28" customWidth="1"/>
    <col min="14347" max="14347" width="16.7109375" style="28" customWidth="1"/>
    <col min="14348" max="14348" width="15.85546875" style="28" customWidth="1"/>
    <col min="14349" max="14349" width="14.7109375" style="28" bestFit="1" customWidth="1"/>
    <col min="14350" max="14589" width="11.42578125" style="28"/>
    <col min="14590" max="14590" width="12" style="28" customWidth="1"/>
    <col min="14591" max="14591" width="11.42578125" style="28"/>
    <col min="14592" max="14592" width="6.140625" style="28" customWidth="1"/>
    <col min="14593" max="14593" width="7.42578125" style="28" customWidth="1"/>
    <col min="14594" max="14594" width="24.7109375" style="28" customWidth="1"/>
    <col min="14595" max="14596" width="12.5703125" style="28" customWidth="1"/>
    <col min="14597" max="14597" width="18" style="28" customWidth="1"/>
    <col min="14598" max="14598" width="15.7109375" style="28" customWidth="1"/>
    <col min="14599" max="14599" width="19" style="28" customWidth="1"/>
    <col min="14600" max="14600" width="16.7109375" style="28" customWidth="1"/>
    <col min="14601" max="14601" width="15.5703125" style="28" customWidth="1"/>
    <col min="14602" max="14602" width="19" style="28" customWidth="1"/>
    <col min="14603" max="14603" width="16.7109375" style="28" customWidth="1"/>
    <col min="14604" max="14604" width="15.85546875" style="28" customWidth="1"/>
    <col min="14605" max="14605" width="14.7109375" style="28" bestFit="1" customWidth="1"/>
    <col min="14606" max="14845" width="11.42578125" style="28"/>
    <col min="14846" max="14846" width="12" style="28" customWidth="1"/>
    <col min="14847" max="14847" width="11.42578125" style="28"/>
    <col min="14848" max="14848" width="6.140625" style="28" customWidth="1"/>
    <col min="14849" max="14849" width="7.42578125" style="28" customWidth="1"/>
    <col min="14850" max="14850" width="24.7109375" style="28" customWidth="1"/>
    <col min="14851" max="14852" width="12.5703125" style="28" customWidth="1"/>
    <col min="14853" max="14853" width="18" style="28" customWidth="1"/>
    <col min="14854" max="14854" width="15.7109375" style="28" customWidth="1"/>
    <col min="14855" max="14855" width="19" style="28" customWidth="1"/>
    <col min="14856" max="14856" width="16.7109375" style="28" customWidth="1"/>
    <col min="14857" max="14857" width="15.5703125" style="28" customWidth="1"/>
    <col min="14858" max="14858" width="19" style="28" customWidth="1"/>
    <col min="14859" max="14859" width="16.7109375" style="28" customWidth="1"/>
    <col min="14860" max="14860" width="15.85546875" style="28" customWidth="1"/>
    <col min="14861" max="14861" width="14.7109375" style="28" bestFit="1" customWidth="1"/>
    <col min="14862" max="15101" width="11.42578125" style="28"/>
    <col min="15102" max="15102" width="12" style="28" customWidth="1"/>
    <col min="15103" max="15103" width="11.42578125" style="28"/>
    <col min="15104" max="15104" width="6.140625" style="28" customWidth="1"/>
    <col min="15105" max="15105" width="7.42578125" style="28" customWidth="1"/>
    <col min="15106" max="15106" width="24.7109375" style="28" customWidth="1"/>
    <col min="15107" max="15108" width="12.5703125" style="28" customWidth="1"/>
    <col min="15109" max="15109" width="18" style="28" customWidth="1"/>
    <col min="15110" max="15110" width="15.7109375" style="28" customWidth="1"/>
    <col min="15111" max="15111" width="19" style="28" customWidth="1"/>
    <col min="15112" max="15112" width="16.7109375" style="28" customWidth="1"/>
    <col min="15113" max="15113" width="15.5703125" style="28" customWidth="1"/>
    <col min="15114" max="15114" width="19" style="28" customWidth="1"/>
    <col min="15115" max="15115" width="16.7109375" style="28" customWidth="1"/>
    <col min="15116" max="15116" width="15.85546875" style="28" customWidth="1"/>
    <col min="15117" max="15117" width="14.7109375" style="28" bestFit="1" customWidth="1"/>
    <col min="15118" max="15357" width="11.42578125" style="28"/>
    <col min="15358" max="15358" width="12" style="28" customWidth="1"/>
    <col min="15359" max="15359" width="11.42578125" style="28"/>
    <col min="15360" max="15360" width="6.140625" style="28" customWidth="1"/>
    <col min="15361" max="15361" width="7.42578125" style="28" customWidth="1"/>
    <col min="15362" max="15362" width="24.7109375" style="28" customWidth="1"/>
    <col min="15363" max="15364" width="12.5703125" style="28" customWidth="1"/>
    <col min="15365" max="15365" width="18" style="28" customWidth="1"/>
    <col min="15366" max="15366" width="15.7109375" style="28" customWidth="1"/>
    <col min="15367" max="15367" width="19" style="28" customWidth="1"/>
    <col min="15368" max="15368" width="16.7109375" style="28" customWidth="1"/>
    <col min="15369" max="15369" width="15.5703125" style="28" customWidth="1"/>
    <col min="15370" max="15370" width="19" style="28" customWidth="1"/>
    <col min="15371" max="15371" width="16.7109375" style="28" customWidth="1"/>
    <col min="15372" max="15372" width="15.85546875" style="28" customWidth="1"/>
    <col min="15373" max="15373" width="14.7109375" style="28" bestFit="1" customWidth="1"/>
    <col min="15374" max="15613" width="11.42578125" style="28"/>
    <col min="15614" max="15614" width="12" style="28" customWidth="1"/>
    <col min="15615" max="15615" width="11.42578125" style="28"/>
    <col min="15616" max="15616" width="6.140625" style="28" customWidth="1"/>
    <col min="15617" max="15617" width="7.42578125" style="28" customWidth="1"/>
    <col min="15618" max="15618" width="24.7109375" style="28" customWidth="1"/>
    <col min="15619" max="15620" width="12.5703125" style="28" customWidth="1"/>
    <col min="15621" max="15621" width="18" style="28" customWidth="1"/>
    <col min="15622" max="15622" width="15.7109375" style="28" customWidth="1"/>
    <col min="15623" max="15623" width="19" style="28" customWidth="1"/>
    <col min="15624" max="15624" width="16.7109375" style="28" customWidth="1"/>
    <col min="15625" max="15625" width="15.5703125" style="28" customWidth="1"/>
    <col min="15626" max="15626" width="19" style="28" customWidth="1"/>
    <col min="15627" max="15627" width="16.7109375" style="28" customWidth="1"/>
    <col min="15628" max="15628" width="15.85546875" style="28" customWidth="1"/>
    <col min="15629" max="15629" width="14.7109375" style="28" bestFit="1" customWidth="1"/>
    <col min="15630" max="15869" width="11.42578125" style="28"/>
    <col min="15870" max="15870" width="12" style="28" customWidth="1"/>
    <col min="15871" max="15871" width="11.42578125" style="28"/>
    <col min="15872" max="15872" width="6.140625" style="28" customWidth="1"/>
    <col min="15873" max="15873" width="7.42578125" style="28" customWidth="1"/>
    <col min="15874" max="15874" width="24.7109375" style="28" customWidth="1"/>
    <col min="15875" max="15876" width="12.5703125" style="28" customWidth="1"/>
    <col min="15877" max="15877" width="18" style="28" customWidth="1"/>
    <col min="15878" max="15878" width="15.7109375" style="28" customWidth="1"/>
    <col min="15879" max="15879" width="19" style="28" customWidth="1"/>
    <col min="15880" max="15880" width="16.7109375" style="28" customWidth="1"/>
    <col min="15881" max="15881" width="15.5703125" style="28" customWidth="1"/>
    <col min="15882" max="15882" width="19" style="28" customWidth="1"/>
    <col min="15883" max="15883" width="16.7109375" style="28" customWidth="1"/>
    <col min="15884" max="15884" width="15.85546875" style="28" customWidth="1"/>
    <col min="15885" max="15885" width="14.7109375" style="28" bestFit="1" customWidth="1"/>
    <col min="15886" max="16125" width="11.42578125" style="28"/>
    <col min="16126" max="16126" width="12" style="28" customWidth="1"/>
    <col min="16127" max="16127" width="11.42578125" style="28"/>
    <col min="16128" max="16128" width="6.140625" style="28" customWidth="1"/>
    <col min="16129" max="16129" width="7.42578125" style="28" customWidth="1"/>
    <col min="16130" max="16130" width="24.7109375" style="28" customWidth="1"/>
    <col min="16131" max="16132" width="12.5703125" style="28" customWidth="1"/>
    <col min="16133" max="16133" width="18" style="28" customWidth="1"/>
    <col min="16134" max="16134" width="15.7109375" style="28" customWidth="1"/>
    <col min="16135" max="16135" width="19" style="28" customWidth="1"/>
    <col min="16136" max="16136" width="16.7109375" style="28" customWidth="1"/>
    <col min="16137" max="16137" width="15.5703125" style="28" customWidth="1"/>
    <col min="16138" max="16138" width="19" style="28" customWidth="1"/>
    <col min="16139" max="16139" width="16.7109375" style="28" customWidth="1"/>
    <col min="16140" max="16140" width="15.85546875" style="28" customWidth="1"/>
    <col min="16141" max="16141" width="14.7109375" style="28" bestFit="1" customWidth="1"/>
    <col min="16142" max="16384" width="11.42578125" style="28"/>
  </cols>
  <sheetData>
    <row r="5" spans="1:12" ht="12.75">
      <c r="A5" s="24"/>
      <c r="B5" s="24"/>
      <c r="C5" s="24"/>
      <c r="D5" s="24"/>
      <c r="E5" s="25"/>
      <c r="F5" s="25"/>
      <c r="G5" s="25"/>
      <c r="H5" s="26"/>
      <c r="J5" s="25"/>
      <c r="L5" s="26" t="s">
        <v>17</v>
      </c>
    </row>
    <row r="6" spans="1:12" ht="12">
      <c r="A6" s="24"/>
      <c r="B6" s="24"/>
      <c r="C6" s="24"/>
      <c r="D6" s="24"/>
      <c r="E6" s="25"/>
      <c r="F6" s="25"/>
      <c r="G6" s="25"/>
      <c r="H6" s="29"/>
      <c r="J6" s="25"/>
      <c r="L6" s="30" t="s">
        <v>18</v>
      </c>
    </row>
    <row r="7" spans="1:12" ht="12">
      <c r="A7" s="24"/>
      <c r="B7" s="24"/>
      <c r="C7" s="24"/>
      <c r="D7" s="24"/>
      <c r="E7" s="25"/>
      <c r="F7" s="25"/>
      <c r="G7" s="25"/>
      <c r="H7" s="29"/>
      <c r="J7" s="25"/>
      <c r="L7" s="29"/>
    </row>
    <row r="8" spans="1:12" ht="15">
      <c r="A8" s="31" t="s">
        <v>19</v>
      </c>
      <c r="B8" s="24"/>
      <c r="C8" s="32"/>
      <c r="D8" s="32"/>
      <c r="E8" s="33"/>
      <c r="F8" s="33"/>
      <c r="G8" s="34"/>
      <c r="H8" s="25"/>
      <c r="I8" s="25"/>
      <c r="J8" s="34"/>
      <c r="K8" s="25"/>
      <c r="L8" s="25"/>
    </row>
    <row r="9" spans="1:12" ht="12.75">
      <c r="A9" s="35"/>
      <c r="B9" s="24"/>
      <c r="C9" s="36"/>
      <c r="D9" s="36"/>
      <c r="E9" s="37"/>
      <c r="F9" s="37"/>
      <c r="G9" s="38"/>
      <c r="H9" s="25"/>
      <c r="I9" s="25"/>
      <c r="J9" s="38"/>
      <c r="K9" s="25"/>
      <c r="L9" s="25"/>
    </row>
    <row r="10" spans="1:12" ht="12.75">
      <c r="A10" s="35" t="s">
        <v>83</v>
      </c>
      <c r="B10" s="24"/>
      <c r="C10" s="36"/>
      <c r="D10" s="36"/>
      <c r="E10" s="39"/>
      <c r="F10" s="39"/>
      <c r="G10" s="38"/>
      <c r="H10" s="25"/>
      <c r="I10" s="25"/>
      <c r="J10" s="38"/>
      <c r="K10" s="25"/>
      <c r="L10" s="25"/>
    </row>
    <row r="11" spans="1:12" ht="13.5" thickBot="1">
      <c r="A11" s="40"/>
      <c r="B11" s="24"/>
      <c r="C11" s="24"/>
      <c r="D11" s="24"/>
      <c r="E11" s="41"/>
      <c r="F11" s="41"/>
      <c r="G11" s="25"/>
      <c r="H11" s="25"/>
      <c r="I11" s="25"/>
      <c r="J11" s="25"/>
      <c r="K11" s="25"/>
      <c r="L11" s="25"/>
    </row>
    <row r="12" spans="1:12" ht="12.75" thickBot="1">
      <c r="A12" s="42"/>
      <c r="B12" s="43"/>
      <c r="C12" s="42"/>
      <c r="D12" s="43"/>
      <c r="E12" s="45"/>
      <c r="F12" s="45"/>
      <c r="G12" s="140" t="s">
        <v>20</v>
      </c>
      <c r="H12" s="141"/>
      <c r="I12" s="142"/>
      <c r="J12" s="140" t="s">
        <v>21</v>
      </c>
      <c r="K12" s="141"/>
      <c r="L12" s="142"/>
    </row>
    <row r="13" spans="1:12">
      <c r="A13" s="143" t="s">
        <v>22</v>
      </c>
      <c r="B13" s="144"/>
      <c r="C13" s="147" t="s">
        <v>23</v>
      </c>
      <c r="D13" s="149" t="s">
        <v>24</v>
      </c>
      <c r="E13" s="151" t="s">
        <v>25</v>
      </c>
      <c r="F13" s="153" t="s">
        <v>26</v>
      </c>
      <c r="G13" s="155" t="s">
        <v>27</v>
      </c>
      <c r="H13" s="155" t="s">
        <v>28</v>
      </c>
      <c r="I13" s="157" t="s">
        <v>29</v>
      </c>
      <c r="J13" s="155" t="s">
        <v>27</v>
      </c>
      <c r="K13" s="155" t="s">
        <v>28</v>
      </c>
      <c r="L13" s="157" t="s">
        <v>29</v>
      </c>
    </row>
    <row r="14" spans="1:12" ht="16.5" customHeight="1" thickBot="1">
      <c r="A14" s="145"/>
      <c r="B14" s="146"/>
      <c r="C14" s="148"/>
      <c r="D14" s="150"/>
      <c r="E14" s="152"/>
      <c r="F14" s="154"/>
      <c r="G14" s="156"/>
      <c r="H14" s="156"/>
      <c r="I14" s="156"/>
      <c r="J14" s="156"/>
      <c r="K14" s="156"/>
      <c r="L14" s="156"/>
    </row>
    <row r="15" spans="1:12" ht="13.5" thickBot="1">
      <c r="A15" s="136" t="s">
        <v>30</v>
      </c>
      <c r="B15" s="137"/>
      <c r="C15" s="104"/>
      <c r="D15" s="48"/>
      <c r="E15" s="49">
        <f>+E17</f>
        <v>27993638517.369999</v>
      </c>
      <c r="F15" s="49">
        <f t="shared" ref="F15:L15" si="0">+F17</f>
        <v>0</v>
      </c>
      <c r="G15" s="49">
        <f t="shared" si="0"/>
        <v>1891139895.74</v>
      </c>
      <c r="H15" s="49">
        <f t="shared" si="0"/>
        <v>5719421538.1199999</v>
      </c>
      <c r="I15" s="49">
        <f t="shared" si="0"/>
        <v>0</v>
      </c>
      <c r="J15" s="49" t="e">
        <f t="shared" si="0"/>
        <v>#REF!</v>
      </c>
      <c r="K15" s="49" t="e">
        <f t="shared" si="0"/>
        <v>#REF!</v>
      </c>
      <c r="L15" s="49">
        <f t="shared" si="0"/>
        <v>0</v>
      </c>
    </row>
    <row r="16" spans="1:12" ht="12">
      <c r="A16" s="50"/>
      <c r="B16" s="51"/>
      <c r="C16" s="105"/>
      <c r="D16" s="53"/>
      <c r="E16" s="54"/>
      <c r="F16" s="55"/>
      <c r="G16" s="54"/>
      <c r="H16" s="54"/>
      <c r="I16" s="54"/>
      <c r="J16" s="54"/>
      <c r="K16" s="54"/>
      <c r="L16" s="54"/>
    </row>
    <row r="17" spans="1:12" s="61" customFormat="1" ht="12">
      <c r="A17" s="56" t="s">
        <v>31</v>
      </c>
      <c r="B17" s="57"/>
      <c r="C17" s="106"/>
      <c r="D17" s="59"/>
      <c r="E17" s="60">
        <f>+E19+E23+E25+E31</f>
        <v>27993638517.369999</v>
      </c>
      <c r="F17" s="60">
        <f t="shared" ref="F17:I17" si="1">+F19+F23+F25+F27+F31</f>
        <v>0</v>
      </c>
      <c r="G17" s="60">
        <f t="shared" si="1"/>
        <v>1891139895.74</v>
      </c>
      <c r="H17" s="60">
        <f t="shared" si="1"/>
        <v>5719421538.1199999</v>
      </c>
      <c r="I17" s="60">
        <f t="shared" si="1"/>
        <v>0</v>
      </c>
      <c r="J17" s="60" t="e">
        <f t="shared" ref="J17:L17" si="2">+J19+J23+J25+J27+J31</f>
        <v>#REF!</v>
      </c>
      <c r="K17" s="60" t="e">
        <f t="shared" si="2"/>
        <v>#REF!</v>
      </c>
      <c r="L17" s="60">
        <f t="shared" si="2"/>
        <v>0</v>
      </c>
    </row>
    <row r="18" spans="1:12" ht="12">
      <c r="A18" s="62"/>
      <c r="B18" s="24"/>
      <c r="C18" s="107"/>
      <c r="D18" s="64"/>
      <c r="E18" s="65"/>
      <c r="F18" s="66"/>
      <c r="G18" s="65"/>
      <c r="H18" s="65"/>
      <c r="I18" s="65"/>
      <c r="J18" s="65"/>
      <c r="K18" s="65"/>
      <c r="L18" s="65"/>
    </row>
    <row r="19" spans="1:12" s="61" customFormat="1" ht="12">
      <c r="A19" s="56" t="s">
        <v>32</v>
      </c>
      <c r="B19" s="57"/>
      <c r="C19" s="106"/>
      <c r="D19" s="59"/>
      <c r="E19" s="60">
        <f>E20+E21</f>
        <v>22477061426.709999</v>
      </c>
      <c r="F19" s="60">
        <f t="shared" ref="F19:I19" si="3">F20+F21</f>
        <v>0</v>
      </c>
      <c r="G19" s="60">
        <f>G20+G21</f>
        <v>1694498364.72</v>
      </c>
      <c r="H19" s="60">
        <f t="shared" si="3"/>
        <v>5136683710.3599997</v>
      </c>
      <c r="I19" s="60">
        <f t="shared" si="3"/>
        <v>0</v>
      </c>
      <c r="J19" s="60" t="e">
        <f>J20+J21</f>
        <v>#REF!</v>
      </c>
      <c r="K19" s="60" t="e">
        <f t="shared" ref="K19" si="4">K20+K21</f>
        <v>#REF!</v>
      </c>
      <c r="L19" s="60">
        <f t="shared" ref="L19" si="5">L20+L21</f>
        <v>0</v>
      </c>
    </row>
    <row r="20" spans="1:12" ht="12">
      <c r="A20" s="103" t="s">
        <v>86</v>
      </c>
      <c r="B20" s="24"/>
      <c r="C20" s="107" t="s">
        <v>33</v>
      </c>
      <c r="D20" s="68">
        <v>45291</v>
      </c>
      <c r="E20" s="65">
        <f>+DEVENGADO!E14</f>
        <v>5926661310.8000002</v>
      </c>
      <c r="F20" s="66"/>
      <c r="G20" s="65">
        <f>+DEVENGADO!L12</f>
        <v>1694498364.72</v>
      </c>
      <c r="H20" s="65">
        <f>+DEVENGADO!L13</f>
        <v>1460247.5899999999</v>
      </c>
      <c r="I20" s="65"/>
      <c r="J20" s="65" t="e">
        <f>+DEVENGADO!#REF!</f>
        <v>#REF!</v>
      </c>
      <c r="K20" s="65" t="e">
        <f>+DEVENGADO!#REF!</f>
        <v>#REF!</v>
      </c>
      <c r="L20" s="65"/>
    </row>
    <row r="21" spans="1:12" ht="12">
      <c r="A21" s="103" t="s">
        <v>87</v>
      </c>
      <c r="B21" s="24"/>
      <c r="C21" s="107" t="s">
        <v>33</v>
      </c>
      <c r="D21" s="68">
        <v>45291</v>
      </c>
      <c r="E21" s="65">
        <f>+DEVENGADO!E19</f>
        <v>16550400115.91</v>
      </c>
      <c r="F21" s="66"/>
      <c r="G21" s="65">
        <f>+DEVENGADO!L16</f>
        <v>0</v>
      </c>
      <c r="H21" s="65">
        <f>+DEVENGADO!L17</f>
        <v>5135223462.7699995</v>
      </c>
      <c r="I21" s="65"/>
      <c r="J21" s="65" t="e">
        <f>+DEVENGADO!#REF!</f>
        <v>#REF!</v>
      </c>
      <c r="K21" s="65" t="e">
        <f>+DEVENGADO!#REF!</f>
        <v>#REF!</v>
      </c>
      <c r="L21" s="65"/>
    </row>
    <row r="22" spans="1:12" ht="12">
      <c r="A22" s="62"/>
      <c r="B22" s="24"/>
      <c r="C22" s="107"/>
      <c r="D22" s="64"/>
      <c r="E22" s="65"/>
      <c r="F22" s="66"/>
      <c r="G22" s="69"/>
      <c r="H22" s="65"/>
      <c r="I22" s="65"/>
      <c r="J22" s="69"/>
      <c r="K22" s="65"/>
      <c r="L22" s="65"/>
    </row>
    <row r="23" spans="1:12" s="61" customFormat="1" ht="12">
      <c r="A23" s="71" t="s">
        <v>34</v>
      </c>
      <c r="B23" s="57"/>
      <c r="C23" s="106"/>
      <c r="D23" s="59"/>
      <c r="E23" s="60"/>
      <c r="F23" s="72"/>
      <c r="G23" s="60"/>
      <c r="H23" s="60"/>
      <c r="I23" s="60"/>
      <c r="J23" s="60"/>
      <c r="K23" s="60"/>
      <c r="L23" s="60"/>
    </row>
    <row r="24" spans="1:12" ht="12">
      <c r="A24" s="67"/>
      <c r="B24" s="24"/>
      <c r="C24" s="107"/>
      <c r="D24" s="64"/>
      <c r="E24" s="65"/>
      <c r="F24" s="66"/>
      <c r="G24" s="65"/>
      <c r="H24" s="65"/>
      <c r="I24" s="65"/>
      <c r="J24" s="65"/>
      <c r="K24" s="65"/>
      <c r="L24" s="65"/>
    </row>
    <row r="25" spans="1:12" s="61" customFormat="1" ht="12">
      <c r="A25" s="71" t="s">
        <v>35</v>
      </c>
      <c r="B25" s="57"/>
      <c r="C25" s="106"/>
      <c r="D25" s="59"/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</row>
    <row r="26" spans="1:12" ht="12">
      <c r="A26" s="67"/>
      <c r="B26" s="24"/>
      <c r="C26" s="107"/>
      <c r="D26" s="68"/>
      <c r="E26" s="65"/>
      <c r="F26" s="65"/>
      <c r="G26" s="65"/>
      <c r="H26" s="65"/>
      <c r="I26" s="65"/>
      <c r="J26" s="65"/>
      <c r="K26" s="65"/>
      <c r="L26" s="65"/>
    </row>
    <row r="27" spans="1:12" s="61" customFormat="1" ht="12">
      <c r="A27" s="56" t="s">
        <v>37</v>
      </c>
      <c r="B27" s="57"/>
      <c r="C27" s="106"/>
      <c r="D27" s="59"/>
      <c r="E27" s="60">
        <f>+E28</f>
        <v>41281808.710000001</v>
      </c>
      <c r="F27" s="60">
        <f t="shared" ref="F27:L27" si="6">+F28</f>
        <v>0</v>
      </c>
      <c r="G27" s="60">
        <f t="shared" si="6"/>
        <v>3492645.6799999997</v>
      </c>
      <c r="H27" s="60">
        <f t="shared" si="6"/>
        <v>857561.58999999985</v>
      </c>
      <c r="I27" s="60">
        <f t="shared" si="6"/>
        <v>0</v>
      </c>
      <c r="J27" s="60" t="e">
        <f t="shared" si="6"/>
        <v>#REF!</v>
      </c>
      <c r="K27" s="60" t="e">
        <f t="shared" si="6"/>
        <v>#REF!</v>
      </c>
      <c r="L27" s="60">
        <f t="shared" si="6"/>
        <v>0</v>
      </c>
    </row>
    <row r="28" spans="1:12" ht="12">
      <c r="A28" s="67" t="s">
        <v>38</v>
      </c>
      <c r="B28" s="24"/>
      <c r="C28" s="107" t="s">
        <v>33</v>
      </c>
      <c r="D28" s="68">
        <v>46418</v>
      </c>
      <c r="E28" s="65">
        <f>+DEVENGADO!E24</f>
        <v>41281808.710000001</v>
      </c>
      <c r="F28" s="66"/>
      <c r="G28" s="65">
        <f>+DEVENGADO!L22</f>
        <v>3492645.6799999997</v>
      </c>
      <c r="H28" s="65">
        <f>+DEVENGADO!L23</f>
        <v>857561.58999999985</v>
      </c>
      <c r="I28" s="65"/>
      <c r="J28" s="65" t="e">
        <f>+DEVENGADO!#REF!</f>
        <v>#REF!</v>
      </c>
      <c r="K28" s="65" t="e">
        <f>+DEVENGADO!#REF!</f>
        <v>#REF!</v>
      </c>
      <c r="L28" s="65"/>
    </row>
    <row r="29" spans="1:12" ht="12">
      <c r="A29" s="67" t="s">
        <v>79</v>
      </c>
      <c r="B29" s="24"/>
      <c r="C29" s="107" t="s">
        <v>33</v>
      </c>
      <c r="D29" s="68" t="s">
        <v>88</v>
      </c>
      <c r="E29" s="65">
        <f>+DEVENGADO!E29</f>
        <v>81291046.950000003</v>
      </c>
      <c r="F29" s="66"/>
      <c r="G29" s="65">
        <f>+DEVENGADO!L27</f>
        <v>0</v>
      </c>
      <c r="H29" s="65">
        <f>+DEVENGADO!L28</f>
        <v>1640390.58</v>
      </c>
      <c r="I29" s="65"/>
      <c r="J29" s="65" t="e">
        <f>+DEVENGADO!#REF!</f>
        <v>#REF!</v>
      </c>
      <c r="K29" s="65" t="e">
        <f>+DEVENGADO!#REF!</f>
        <v>#REF!</v>
      </c>
      <c r="L29" s="65"/>
    </row>
    <row r="30" spans="1:12" ht="12">
      <c r="A30" s="67"/>
      <c r="B30" s="24"/>
      <c r="C30" s="107"/>
      <c r="D30" s="64"/>
      <c r="E30" s="65"/>
      <c r="F30" s="66"/>
      <c r="G30" s="65"/>
      <c r="H30" s="65"/>
      <c r="I30" s="65"/>
      <c r="J30" s="65"/>
      <c r="K30" s="65"/>
      <c r="L30" s="65"/>
    </row>
    <row r="31" spans="1:12" s="61" customFormat="1" ht="12">
      <c r="A31" s="73" t="s">
        <v>39</v>
      </c>
      <c r="B31" s="57"/>
      <c r="C31" s="106"/>
      <c r="D31" s="59"/>
      <c r="E31" s="60">
        <f>+E32++E33+E34</f>
        <v>5516577090.6599998</v>
      </c>
      <c r="F31" s="60">
        <f>+F32++F33+F34</f>
        <v>0</v>
      </c>
      <c r="G31" s="60">
        <f t="shared" ref="G31:I31" si="7">+G32++G33+G34</f>
        <v>193148885.34</v>
      </c>
      <c r="H31" s="60">
        <f t="shared" si="7"/>
        <v>581880266.16999996</v>
      </c>
      <c r="I31" s="60">
        <f t="shared" si="7"/>
        <v>0</v>
      </c>
      <c r="J31" s="60" t="e">
        <f t="shared" ref="J31" si="8">+J32++J33+J34</f>
        <v>#REF!</v>
      </c>
      <c r="K31" s="60" t="e">
        <f t="shared" ref="K31" si="9">+K32++K33+K34</f>
        <v>#REF!</v>
      </c>
      <c r="L31" s="60">
        <f t="shared" ref="L31" si="10">+L32++L33+L34</f>
        <v>0</v>
      </c>
    </row>
    <row r="32" spans="1:12" ht="12">
      <c r="A32" s="67" t="s">
        <v>40</v>
      </c>
      <c r="B32" s="24"/>
      <c r="C32" s="107" t="s">
        <v>33</v>
      </c>
      <c r="D32" s="68">
        <v>47118</v>
      </c>
      <c r="E32" s="65">
        <f>+DEVENGADO!E34</f>
        <v>3663975825.6599994</v>
      </c>
      <c r="F32" s="65"/>
      <c r="G32" s="65">
        <f>+DEVENGADO!L32</f>
        <v>193148885.34</v>
      </c>
      <c r="H32" s="65">
        <f>+DEVENGADO!L33</f>
        <v>60377458.350000009</v>
      </c>
      <c r="I32" s="65"/>
      <c r="J32" s="65" t="e">
        <f>+DEVENGADO!#REF!</f>
        <v>#REF!</v>
      </c>
      <c r="K32" s="65" t="e">
        <f>+DEVENGADO!#REF!</f>
        <v>#REF!</v>
      </c>
      <c r="L32" s="65"/>
    </row>
    <row r="33" spans="1:12" ht="12">
      <c r="A33" s="67" t="s">
        <v>41</v>
      </c>
      <c r="B33" s="24"/>
      <c r="C33" s="107" t="s">
        <v>33</v>
      </c>
      <c r="D33" s="111"/>
      <c r="E33" s="65">
        <f>+DEVENGADO!E39</f>
        <v>1852583876</v>
      </c>
      <c r="F33" s="65"/>
      <c r="G33" s="65">
        <f>+DEVENGADO!L37</f>
        <v>0</v>
      </c>
      <c r="H33" s="65">
        <f>+DEVENGADO!L38</f>
        <v>521502807.81999999</v>
      </c>
      <c r="I33" s="65"/>
      <c r="J33" s="65" t="e">
        <f>+DEVENGADO!#REF!</f>
        <v>#REF!</v>
      </c>
      <c r="K33" s="65" t="e">
        <f>+DEVENGADO!#REF!</f>
        <v>#REF!</v>
      </c>
      <c r="L33" s="65"/>
    </row>
    <row r="34" spans="1:12" ht="12">
      <c r="A34" s="67" t="s">
        <v>42</v>
      </c>
      <c r="B34" s="24"/>
      <c r="C34" s="107"/>
      <c r="D34" s="64"/>
      <c r="E34" s="65">
        <f>+E35+E36+E37+E38</f>
        <v>17389</v>
      </c>
      <c r="F34" s="65">
        <f t="shared" ref="F34:I34" si="11">+F35+F36+F37+F38</f>
        <v>0</v>
      </c>
      <c r="G34" s="65">
        <f>+G35+G36+G37+G38</f>
        <v>0</v>
      </c>
      <c r="H34" s="65">
        <f t="shared" si="11"/>
        <v>0</v>
      </c>
      <c r="I34" s="65">
        <f t="shared" si="11"/>
        <v>0</v>
      </c>
      <c r="J34" s="65" t="e">
        <f>+J35+J36+J37+J38</f>
        <v>#REF!</v>
      </c>
      <c r="K34" s="65" t="e">
        <f t="shared" ref="K34:L34" si="12">+K35+K36+K37+K38</f>
        <v>#REF!</v>
      </c>
      <c r="L34" s="65">
        <f t="shared" si="12"/>
        <v>0</v>
      </c>
    </row>
    <row r="35" spans="1:12" ht="15">
      <c r="A35" s="74" t="s">
        <v>43</v>
      </c>
      <c r="B35" s="24"/>
      <c r="C35" s="107" t="s">
        <v>33</v>
      </c>
      <c r="D35" s="68">
        <v>44154</v>
      </c>
      <c r="E35" s="65">
        <f>+DEVENGADO!E44</f>
        <v>2856</v>
      </c>
      <c r="F35" s="66"/>
      <c r="G35" s="65">
        <f>+DEVENGADO!L42</f>
        <v>0</v>
      </c>
      <c r="H35" s="65">
        <f>+DEVENGADO!L42</f>
        <v>0</v>
      </c>
      <c r="I35" s="65"/>
      <c r="J35" s="65" t="e">
        <f>+DEVENGADO!#REF!</f>
        <v>#REF!</v>
      </c>
      <c r="K35" s="65" t="e">
        <f>+DEVENGADO!#REF!</f>
        <v>#REF!</v>
      </c>
      <c r="L35" s="65"/>
    </row>
    <row r="36" spans="1:12" ht="15">
      <c r="A36" s="74" t="s">
        <v>44</v>
      </c>
      <c r="B36" s="24"/>
      <c r="C36" s="107" t="s">
        <v>33</v>
      </c>
      <c r="D36" s="68">
        <v>43851</v>
      </c>
      <c r="E36" s="65">
        <f>+DEVENGADO!E49</f>
        <v>542</v>
      </c>
      <c r="F36" s="66"/>
      <c r="G36" s="65">
        <f>+DEVENGADO!L47</f>
        <v>0</v>
      </c>
      <c r="H36" s="65">
        <f>+DEVENGADO!L47</f>
        <v>0</v>
      </c>
      <c r="I36" s="65"/>
      <c r="J36" s="65" t="e">
        <f>+DEVENGADO!#REF!</f>
        <v>#REF!</v>
      </c>
      <c r="K36" s="65" t="e">
        <f>+DEVENGADO!#REF!</f>
        <v>#REF!</v>
      </c>
      <c r="L36" s="65"/>
    </row>
    <row r="37" spans="1:12" ht="15">
      <c r="A37" s="74" t="s">
        <v>45</v>
      </c>
      <c r="B37" s="24"/>
      <c r="C37" s="107" t="s">
        <v>33</v>
      </c>
      <c r="D37" s="68">
        <v>44222</v>
      </c>
      <c r="E37" s="65">
        <f>+DEVENGADO!E54</f>
        <v>1210</v>
      </c>
      <c r="F37" s="66"/>
      <c r="G37" s="65">
        <f>+DEVENGADO!L52</f>
        <v>0</v>
      </c>
      <c r="H37" s="65">
        <f>+DEVENGADO!L52</f>
        <v>0</v>
      </c>
      <c r="I37" s="65"/>
      <c r="J37" s="65" t="e">
        <f>+DEVENGADO!#REF!</f>
        <v>#REF!</v>
      </c>
      <c r="K37" s="65" t="e">
        <f>+DEVENGADO!#REF!</f>
        <v>#REF!</v>
      </c>
      <c r="L37" s="65"/>
    </row>
    <row r="38" spans="1:12" ht="15">
      <c r="A38" s="74" t="s">
        <v>46</v>
      </c>
      <c r="B38" s="24"/>
      <c r="C38" s="107" t="s">
        <v>33</v>
      </c>
      <c r="D38" s="68">
        <v>44571</v>
      </c>
      <c r="E38" s="65">
        <f>+DEVENGADO!E59</f>
        <v>12781</v>
      </c>
      <c r="F38" s="66"/>
      <c r="G38" s="65">
        <f>+DEVENGADO!L57</f>
        <v>0</v>
      </c>
      <c r="H38" s="65">
        <f>+DEVENGADO!L57</f>
        <v>0</v>
      </c>
      <c r="I38" s="65"/>
      <c r="J38" s="65" t="e">
        <f>+DEVENGADO!#REF!</f>
        <v>#REF!</v>
      </c>
      <c r="K38" s="65" t="e">
        <f>+DEVENGADO!#REF!</f>
        <v>#REF!</v>
      </c>
      <c r="L38" s="65"/>
    </row>
    <row r="39" spans="1:12" ht="12.75" thickBot="1">
      <c r="A39" s="75"/>
      <c r="B39" s="76"/>
      <c r="C39" s="107"/>
      <c r="D39" s="64"/>
      <c r="E39" s="65"/>
      <c r="F39" s="78"/>
      <c r="G39" s="65"/>
      <c r="H39" s="65"/>
      <c r="I39" s="65"/>
      <c r="J39" s="65"/>
      <c r="K39" s="65"/>
      <c r="L39" s="65"/>
    </row>
    <row r="40" spans="1:12" ht="13.5" hidden="1" thickBot="1">
      <c r="A40" s="136" t="s">
        <v>47</v>
      </c>
      <c r="B40" s="137"/>
      <c r="C40" s="104"/>
      <c r="D40" s="48"/>
      <c r="E40" s="49">
        <f t="shared" ref="E40:L40" si="13">+E42+E45</f>
        <v>0</v>
      </c>
      <c r="F40" s="49">
        <f t="shared" si="13"/>
        <v>0</v>
      </c>
      <c r="G40" s="49">
        <f t="shared" si="13"/>
        <v>0</v>
      </c>
      <c r="H40" s="49">
        <f t="shared" si="13"/>
        <v>0</v>
      </c>
      <c r="I40" s="49">
        <f t="shared" si="13"/>
        <v>0</v>
      </c>
      <c r="J40" s="49">
        <f t="shared" si="13"/>
        <v>0</v>
      </c>
      <c r="K40" s="49">
        <f t="shared" si="13"/>
        <v>0</v>
      </c>
      <c r="L40" s="49">
        <f t="shared" si="13"/>
        <v>0</v>
      </c>
    </row>
    <row r="41" spans="1:12" ht="12" hidden="1">
      <c r="A41" s="62"/>
      <c r="B41" s="24"/>
      <c r="C41" s="107"/>
      <c r="D41" s="64"/>
      <c r="E41" s="65"/>
      <c r="F41" s="65"/>
      <c r="G41" s="65"/>
      <c r="H41" s="65"/>
      <c r="I41" s="65"/>
      <c r="J41" s="65"/>
      <c r="K41" s="65"/>
      <c r="L41" s="65"/>
    </row>
    <row r="42" spans="1:12" s="61" customFormat="1" ht="12" hidden="1">
      <c r="A42" s="56" t="s">
        <v>48</v>
      </c>
      <c r="B42" s="57"/>
      <c r="C42" s="106"/>
      <c r="D42" s="59"/>
      <c r="E42" s="60">
        <f>+E43</f>
        <v>0</v>
      </c>
      <c r="F42" s="60">
        <f t="shared" ref="F42:L42" si="14">+F43</f>
        <v>0</v>
      </c>
      <c r="G42" s="60">
        <f t="shared" si="14"/>
        <v>0</v>
      </c>
      <c r="H42" s="60">
        <f t="shared" si="14"/>
        <v>0</v>
      </c>
      <c r="I42" s="60">
        <f t="shared" si="14"/>
        <v>0</v>
      </c>
      <c r="J42" s="60">
        <f t="shared" si="14"/>
        <v>0</v>
      </c>
      <c r="K42" s="60">
        <f t="shared" si="14"/>
        <v>0</v>
      </c>
      <c r="L42" s="60">
        <f t="shared" si="14"/>
        <v>0</v>
      </c>
    </row>
    <row r="43" spans="1:12" ht="12" hidden="1">
      <c r="A43" s="67"/>
      <c r="B43" s="24"/>
      <c r="C43" s="107"/>
      <c r="D43" s="68"/>
      <c r="E43" s="65">
        <v>0</v>
      </c>
      <c r="F43" s="65">
        <v>0</v>
      </c>
      <c r="G43" s="65">
        <f>+DEVENGADO!L52</f>
        <v>0</v>
      </c>
      <c r="H43" s="65">
        <f>+DEVENGADO!L53</f>
        <v>0</v>
      </c>
      <c r="I43" s="65">
        <v>0</v>
      </c>
      <c r="J43" s="65">
        <v>0</v>
      </c>
      <c r="K43" s="65">
        <v>0</v>
      </c>
      <c r="L43" s="65">
        <v>0</v>
      </c>
    </row>
    <row r="44" spans="1:12" ht="12" hidden="1">
      <c r="A44" s="62"/>
      <c r="B44" s="24"/>
      <c r="C44" s="107"/>
      <c r="D44" s="64"/>
      <c r="E44" s="65"/>
      <c r="F44" s="65"/>
      <c r="G44" s="65"/>
      <c r="H44" s="65"/>
      <c r="I44" s="65"/>
      <c r="J44" s="65"/>
      <c r="K44" s="65"/>
      <c r="L44" s="65"/>
    </row>
    <row r="45" spans="1:12" s="61" customFormat="1" ht="12" hidden="1">
      <c r="A45" s="56" t="s">
        <v>49</v>
      </c>
      <c r="B45" s="57"/>
      <c r="C45" s="106"/>
      <c r="D45" s="59"/>
      <c r="E45" s="60"/>
      <c r="F45" s="60"/>
      <c r="G45" s="60"/>
      <c r="H45" s="60"/>
      <c r="I45" s="60"/>
      <c r="J45" s="60"/>
      <c r="K45" s="60"/>
      <c r="L45" s="60"/>
    </row>
    <row r="46" spans="1:12" ht="12.75" hidden="1" thickBot="1">
      <c r="A46" s="62"/>
      <c r="B46" s="24"/>
      <c r="C46" s="107"/>
      <c r="D46" s="64"/>
      <c r="E46" s="65"/>
      <c r="F46" s="65"/>
      <c r="G46" s="65"/>
      <c r="H46" s="65"/>
      <c r="I46" s="65"/>
      <c r="J46" s="65"/>
      <c r="K46" s="65"/>
      <c r="L46" s="65"/>
    </row>
    <row r="47" spans="1:12" ht="13.5" hidden="1" thickBot="1">
      <c r="A47" s="136" t="s">
        <v>50</v>
      </c>
      <c r="B47" s="137"/>
      <c r="C47" s="104"/>
      <c r="D47" s="48"/>
      <c r="E47" s="49">
        <f>+E50+E52+E54</f>
        <v>0</v>
      </c>
      <c r="F47" s="49">
        <f t="shared" ref="F47:L47" si="15">+F50+F52+F54</f>
        <v>0</v>
      </c>
      <c r="G47" s="49">
        <f>+G50+G52+G54</f>
        <v>0</v>
      </c>
      <c r="H47" s="49">
        <f>+H50+H52+H54</f>
        <v>0</v>
      </c>
      <c r="I47" s="49">
        <f>+I50+I52+I54</f>
        <v>0</v>
      </c>
      <c r="J47" s="49">
        <f t="shared" si="15"/>
        <v>0</v>
      </c>
      <c r="K47" s="49">
        <f t="shared" si="15"/>
        <v>0</v>
      </c>
      <c r="L47" s="49">
        <f t="shared" si="15"/>
        <v>0</v>
      </c>
    </row>
    <row r="48" spans="1:12" ht="12" hidden="1">
      <c r="A48" s="62"/>
      <c r="B48" s="24"/>
      <c r="C48" s="107"/>
      <c r="D48" s="64"/>
      <c r="E48" s="65"/>
      <c r="F48" s="65"/>
      <c r="G48" s="65"/>
      <c r="H48" s="65"/>
      <c r="I48" s="65"/>
      <c r="J48" s="65"/>
      <c r="K48" s="65"/>
      <c r="L48" s="65"/>
    </row>
    <row r="49" spans="1:12" ht="12" hidden="1">
      <c r="A49" s="62"/>
      <c r="B49" s="24"/>
      <c r="C49" s="107"/>
      <c r="D49" s="64"/>
      <c r="E49" s="65"/>
      <c r="F49" s="65"/>
      <c r="G49" s="65"/>
      <c r="H49" s="66"/>
      <c r="I49" s="66"/>
      <c r="J49" s="65"/>
      <c r="K49" s="66"/>
      <c r="L49" s="66"/>
    </row>
    <row r="50" spans="1:12" s="61" customFormat="1" ht="12" hidden="1">
      <c r="A50" s="71" t="s">
        <v>51</v>
      </c>
      <c r="B50" s="57"/>
      <c r="C50" s="106"/>
      <c r="D50" s="59"/>
      <c r="E50" s="60"/>
      <c r="F50" s="60"/>
      <c r="G50" s="60"/>
      <c r="H50" s="72"/>
      <c r="I50" s="72"/>
      <c r="J50" s="60"/>
      <c r="K50" s="72"/>
      <c r="L50" s="72"/>
    </row>
    <row r="51" spans="1:12" ht="12" hidden="1">
      <c r="A51" s="62"/>
      <c r="B51" s="24"/>
      <c r="C51" s="107"/>
      <c r="D51" s="64"/>
      <c r="E51" s="65"/>
      <c r="F51" s="65"/>
      <c r="G51" s="65"/>
      <c r="H51" s="66"/>
      <c r="I51" s="66"/>
      <c r="J51" s="65"/>
      <c r="K51" s="66"/>
      <c r="L51" s="66"/>
    </row>
    <row r="52" spans="1:12" s="61" customFormat="1" ht="12" hidden="1">
      <c r="A52" s="71" t="s">
        <v>52</v>
      </c>
      <c r="B52" s="57"/>
      <c r="C52" s="106"/>
      <c r="D52" s="59"/>
      <c r="E52" s="60"/>
      <c r="F52" s="60"/>
      <c r="G52" s="60"/>
      <c r="H52" s="72"/>
      <c r="I52" s="72"/>
      <c r="J52" s="60"/>
      <c r="K52" s="72"/>
      <c r="L52" s="72"/>
    </row>
    <row r="53" spans="1:12" ht="12" hidden="1">
      <c r="A53" s="62"/>
      <c r="B53" s="24"/>
      <c r="C53" s="107"/>
      <c r="D53" s="64"/>
      <c r="E53" s="65"/>
      <c r="F53" s="65"/>
      <c r="G53" s="65"/>
      <c r="H53" s="66"/>
      <c r="I53" s="66"/>
      <c r="J53" s="65"/>
      <c r="K53" s="66"/>
      <c r="L53" s="66"/>
    </row>
    <row r="54" spans="1:12" s="61" customFormat="1" ht="12" hidden="1">
      <c r="A54" s="71" t="s">
        <v>39</v>
      </c>
      <c r="B54" s="57"/>
      <c r="C54" s="106"/>
      <c r="D54" s="59"/>
      <c r="E54" s="60"/>
      <c r="F54" s="60"/>
      <c r="G54" s="60"/>
      <c r="H54" s="60"/>
      <c r="I54" s="60"/>
      <c r="J54" s="60"/>
      <c r="K54" s="60"/>
      <c r="L54" s="60"/>
    </row>
    <row r="55" spans="1:12" ht="12" hidden="1">
      <c r="A55" s="62"/>
      <c r="B55" s="24"/>
      <c r="C55" s="107"/>
      <c r="D55" s="64"/>
      <c r="E55" s="65"/>
      <c r="F55" s="65"/>
      <c r="G55" s="65"/>
      <c r="H55" s="65"/>
      <c r="I55" s="65"/>
      <c r="J55" s="65"/>
      <c r="K55" s="65"/>
      <c r="L55" s="65"/>
    </row>
    <row r="56" spans="1:12" ht="12.75" hidden="1" thickBot="1">
      <c r="A56" s="62"/>
      <c r="B56" s="24"/>
      <c r="C56" s="107"/>
      <c r="D56" s="64"/>
      <c r="E56" s="65"/>
      <c r="F56" s="65"/>
      <c r="G56" s="65"/>
      <c r="H56" s="65"/>
      <c r="I56" s="65"/>
      <c r="J56" s="65"/>
      <c r="K56" s="65"/>
      <c r="L56" s="65"/>
    </row>
    <row r="57" spans="1:12" ht="12.75" hidden="1" thickBot="1">
      <c r="A57" s="42" t="s">
        <v>53</v>
      </c>
      <c r="B57" s="43"/>
      <c r="C57" s="104"/>
      <c r="D57" s="48"/>
      <c r="E57" s="49"/>
      <c r="F57" s="49"/>
      <c r="G57" s="49"/>
      <c r="H57" s="49"/>
      <c r="I57" s="49"/>
      <c r="J57" s="49"/>
      <c r="K57" s="49"/>
      <c r="L57" s="49"/>
    </row>
    <row r="58" spans="1:12" ht="12" hidden="1">
      <c r="A58" s="62"/>
      <c r="B58" s="24"/>
      <c r="C58" s="107"/>
      <c r="D58" s="64"/>
      <c r="E58" s="65"/>
      <c r="F58" s="65"/>
      <c r="G58" s="65"/>
      <c r="H58" s="65"/>
      <c r="I58" s="65"/>
      <c r="J58" s="65"/>
      <c r="K58" s="65"/>
      <c r="L58" s="65"/>
    </row>
    <row r="59" spans="1:12" ht="12" hidden="1">
      <c r="A59" s="79" t="s">
        <v>54</v>
      </c>
      <c r="B59" s="24"/>
      <c r="C59" s="107"/>
      <c r="D59" s="64"/>
      <c r="E59" s="65"/>
      <c r="F59" s="65"/>
      <c r="G59" s="65"/>
      <c r="H59" s="65"/>
      <c r="I59" s="65"/>
      <c r="J59" s="65"/>
      <c r="K59" s="65"/>
      <c r="L59" s="65"/>
    </row>
    <row r="60" spans="1:12" ht="12.75" hidden="1" thickBot="1">
      <c r="A60" s="62"/>
      <c r="B60" s="24"/>
      <c r="C60" s="107"/>
      <c r="D60" s="64"/>
      <c r="E60" s="65"/>
      <c r="F60" s="65"/>
      <c r="G60" s="65"/>
      <c r="H60" s="65"/>
      <c r="I60" s="65"/>
      <c r="J60" s="65"/>
      <c r="K60" s="65"/>
      <c r="L60" s="65"/>
    </row>
    <row r="61" spans="1:12" ht="13.5" hidden="1" thickBot="1">
      <c r="A61" s="136" t="s">
        <v>55</v>
      </c>
      <c r="B61" s="137"/>
      <c r="C61" s="104"/>
      <c r="D61" s="48"/>
      <c r="E61" s="49"/>
      <c r="F61" s="49"/>
      <c r="G61" s="49"/>
      <c r="H61" s="49"/>
      <c r="I61" s="49"/>
      <c r="J61" s="49"/>
      <c r="K61" s="49"/>
      <c r="L61" s="49"/>
    </row>
    <row r="62" spans="1:12" ht="12" hidden="1">
      <c r="A62" s="62"/>
      <c r="B62" s="24"/>
      <c r="C62" s="107"/>
      <c r="D62" s="64"/>
      <c r="E62" s="55"/>
      <c r="F62" s="55"/>
      <c r="G62" s="55"/>
      <c r="H62" s="55"/>
      <c r="I62" s="55"/>
      <c r="J62" s="55"/>
      <c r="K62" s="55"/>
      <c r="L62" s="55"/>
    </row>
    <row r="63" spans="1:12" ht="12" hidden="1">
      <c r="A63" s="62" t="s">
        <v>56</v>
      </c>
      <c r="B63" s="24"/>
      <c r="C63" s="107"/>
      <c r="D63" s="64"/>
      <c r="E63" s="66"/>
      <c r="F63" s="66"/>
      <c r="G63" s="66"/>
      <c r="H63" s="66"/>
      <c r="I63" s="66"/>
      <c r="J63" s="66"/>
      <c r="K63" s="66"/>
      <c r="L63" s="66"/>
    </row>
    <row r="64" spans="1:12" ht="12" hidden="1">
      <c r="A64" s="62" t="s">
        <v>57</v>
      </c>
      <c r="B64" s="24"/>
      <c r="C64" s="107"/>
      <c r="D64" s="64"/>
      <c r="E64" s="66"/>
      <c r="F64" s="66"/>
      <c r="G64" s="66"/>
      <c r="H64" s="66"/>
      <c r="I64" s="66"/>
      <c r="J64" s="66"/>
      <c r="K64" s="66"/>
      <c r="L64" s="66"/>
    </row>
    <row r="65" spans="1:12" ht="12" hidden="1">
      <c r="A65" s="62"/>
      <c r="B65" s="24"/>
      <c r="C65" s="107"/>
      <c r="D65" s="64"/>
      <c r="E65" s="66"/>
      <c r="F65" s="66"/>
      <c r="G65" s="66"/>
      <c r="H65" s="66"/>
      <c r="I65" s="66"/>
      <c r="J65" s="66"/>
      <c r="K65" s="66"/>
      <c r="L65" s="66"/>
    </row>
    <row r="66" spans="1:12" ht="12" hidden="1">
      <c r="A66" s="62" t="s">
        <v>58</v>
      </c>
      <c r="B66" s="24"/>
      <c r="C66" s="107"/>
      <c r="D66" s="64"/>
      <c r="E66" s="66"/>
      <c r="F66" s="66"/>
      <c r="G66" s="66"/>
      <c r="H66" s="66"/>
      <c r="I66" s="66"/>
      <c r="J66" s="66"/>
      <c r="K66" s="66"/>
      <c r="L66" s="66"/>
    </row>
    <row r="67" spans="1:12" ht="12" hidden="1">
      <c r="A67" s="62"/>
      <c r="B67" s="24"/>
      <c r="C67" s="107"/>
      <c r="D67" s="64"/>
      <c r="E67" s="66"/>
      <c r="F67" s="66"/>
      <c r="G67" s="66"/>
      <c r="H67" s="66"/>
      <c r="I67" s="66"/>
      <c r="J67" s="66"/>
      <c r="K67" s="66"/>
      <c r="L67" s="66"/>
    </row>
    <row r="68" spans="1:12" ht="12" hidden="1">
      <c r="A68" s="62"/>
      <c r="B68" s="24"/>
      <c r="C68" s="107"/>
      <c r="D68" s="64"/>
      <c r="E68" s="66"/>
      <c r="F68" s="66"/>
      <c r="G68" s="66"/>
      <c r="H68" s="66"/>
      <c r="I68" s="66"/>
      <c r="J68" s="66"/>
      <c r="K68" s="66"/>
      <c r="L68" s="66"/>
    </row>
    <row r="69" spans="1:12" ht="12" hidden="1">
      <c r="A69" s="62" t="s">
        <v>59</v>
      </c>
      <c r="B69" s="24"/>
      <c r="C69" s="107"/>
      <c r="D69" s="64"/>
      <c r="E69" s="66"/>
      <c r="F69" s="66"/>
      <c r="G69" s="66"/>
      <c r="H69" s="66"/>
      <c r="I69" s="66"/>
      <c r="J69" s="66"/>
      <c r="K69" s="66"/>
      <c r="L69" s="66"/>
    </row>
    <row r="70" spans="1:12" ht="12.75" hidden="1" thickBot="1">
      <c r="A70" s="62"/>
      <c r="B70" s="24"/>
      <c r="C70" s="107"/>
      <c r="D70" s="64"/>
      <c r="E70" s="78"/>
      <c r="F70" s="78"/>
      <c r="G70" s="78"/>
      <c r="H70" s="78"/>
      <c r="I70" s="78"/>
      <c r="J70" s="78"/>
      <c r="K70" s="78"/>
      <c r="L70" s="78"/>
    </row>
    <row r="71" spans="1:12" ht="15" hidden="1" thickBot="1">
      <c r="A71" s="46" t="s">
        <v>60</v>
      </c>
      <c r="B71" s="47"/>
      <c r="C71" s="104"/>
      <c r="D71" s="48"/>
      <c r="E71" s="80"/>
      <c r="F71" s="80"/>
      <c r="G71" s="80"/>
      <c r="H71" s="80"/>
      <c r="I71" s="80"/>
      <c r="J71" s="80"/>
      <c r="K71" s="80"/>
      <c r="L71" s="80"/>
    </row>
    <row r="72" spans="1:12" ht="12" hidden="1">
      <c r="A72" s="50" t="s">
        <v>61</v>
      </c>
      <c r="B72" s="51" t="s">
        <v>62</v>
      </c>
      <c r="C72" s="105"/>
      <c r="D72" s="53"/>
      <c r="E72" s="55"/>
      <c r="F72" s="55"/>
      <c r="G72" s="55"/>
      <c r="H72" s="55"/>
      <c r="I72" s="55"/>
      <c r="J72" s="55"/>
      <c r="K72" s="55"/>
      <c r="L72" s="55"/>
    </row>
    <row r="73" spans="1:12" ht="12.75" hidden="1">
      <c r="A73" s="62" t="s">
        <v>61</v>
      </c>
      <c r="B73" s="81" t="s">
        <v>63</v>
      </c>
      <c r="C73" s="106"/>
      <c r="D73" s="59"/>
      <c r="E73" s="72"/>
      <c r="F73" s="72"/>
      <c r="G73" s="72"/>
      <c r="H73" s="72"/>
      <c r="I73" s="72"/>
      <c r="J73" s="72"/>
      <c r="K73" s="72"/>
      <c r="L73" s="72"/>
    </row>
    <row r="74" spans="1:12" ht="12.75" hidden="1" thickBot="1">
      <c r="A74" s="62"/>
      <c r="B74" s="24"/>
      <c r="C74" s="107"/>
      <c r="D74" s="64"/>
      <c r="E74" s="78"/>
      <c r="F74" s="78"/>
      <c r="G74" s="78"/>
      <c r="H74" s="78"/>
      <c r="I74" s="78"/>
      <c r="J74" s="78"/>
      <c r="K74" s="78"/>
      <c r="L74" s="78"/>
    </row>
    <row r="75" spans="1:12" ht="15" hidden="1" thickBot="1">
      <c r="A75" s="136" t="s">
        <v>64</v>
      </c>
      <c r="B75" s="137"/>
      <c r="C75" s="104"/>
      <c r="D75" s="48"/>
      <c r="E75" s="80"/>
      <c r="F75" s="80"/>
      <c r="G75" s="80"/>
      <c r="H75" s="80"/>
      <c r="I75" s="80"/>
      <c r="J75" s="80"/>
      <c r="K75" s="80"/>
      <c r="L75" s="80"/>
    </row>
    <row r="76" spans="1:12" ht="13.5" hidden="1" thickBot="1">
      <c r="A76" s="46"/>
      <c r="B76" s="47"/>
      <c r="C76" s="104"/>
      <c r="D76" s="48"/>
      <c r="E76" s="80"/>
      <c r="F76" s="80"/>
      <c r="G76" s="80"/>
      <c r="H76" s="80"/>
      <c r="I76" s="80"/>
      <c r="J76" s="80"/>
      <c r="K76" s="80"/>
      <c r="L76" s="80"/>
    </row>
    <row r="77" spans="1:12" s="61" customFormat="1" ht="13.5" hidden="1" thickBot="1">
      <c r="A77" s="138" t="s">
        <v>65</v>
      </c>
      <c r="B77" s="139"/>
      <c r="C77" s="108"/>
      <c r="D77" s="83"/>
      <c r="E77" s="84">
        <f t="shared" ref="E77:L77" si="16">+E79+E80+E81</f>
        <v>0</v>
      </c>
      <c r="F77" s="84">
        <f t="shared" si="16"/>
        <v>0</v>
      </c>
      <c r="G77" s="84">
        <f t="shared" si="16"/>
        <v>0</v>
      </c>
      <c r="H77" s="84">
        <f t="shared" si="16"/>
        <v>0</v>
      </c>
      <c r="I77" s="84">
        <f t="shared" si="16"/>
        <v>0</v>
      </c>
      <c r="J77" s="84">
        <f t="shared" si="16"/>
        <v>0</v>
      </c>
      <c r="K77" s="84">
        <f t="shared" si="16"/>
        <v>0</v>
      </c>
      <c r="L77" s="84">
        <f t="shared" si="16"/>
        <v>0</v>
      </c>
    </row>
    <row r="78" spans="1:12" ht="12.75" hidden="1">
      <c r="A78" s="85"/>
      <c r="B78" s="86"/>
      <c r="C78" s="105"/>
      <c r="D78" s="53"/>
      <c r="E78" s="55"/>
      <c r="F78" s="55"/>
      <c r="G78" s="55"/>
      <c r="H78" s="55"/>
      <c r="I78" s="55"/>
      <c r="J78" s="55"/>
      <c r="K78" s="55"/>
      <c r="L78" s="55"/>
    </row>
    <row r="79" spans="1:12" s="61" customFormat="1" ht="12.75" hidden="1">
      <c r="A79" s="56" t="s">
        <v>66</v>
      </c>
      <c r="B79" s="31"/>
      <c r="C79" s="106" t="s">
        <v>36</v>
      </c>
      <c r="D79" s="59"/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</row>
    <row r="80" spans="1:12" s="61" customFormat="1" ht="12.75" hidden="1">
      <c r="A80" s="56" t="s">
        <v>67</v>
      </c>
      <c r="B80" s="31"/>
      <c r="C80" s="106" t="s">
        <v>36</v>
      </c>
      <c r="D80" s="59"/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</row>
    <row r="81" spans="1:13" s="61" customFormat="1" ht="12.75" hidden="1">
      <c r="A81" s="56" t="s">
        <v>68</v>
      </c>
      <c r="B81" s="31"/>
      <c r="C81" s="106"/>
      <c r="D81" s="59"/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</row>
    <row r="82" spans="1:13" ht="13.5" hidden="1" thickBot="1">
      <c r="A82" s="89"/>
      <c r="B82" s="81"/>
      <c r="C82" s="107"/>
      <c r="D82" s="64"/>
      <c r="E82" s="66"/>
      <c r="F82" s="66"/>
      <c r="G82" s="66"/>
      <c r="H82" s="66"/>
      <c r="I82" s="66"/>
      <c r="J82" s="66"/>
      <c r="K82" s="66"/>
      <c r="L82" s="66"/>
    </row>
    <row r="83" spans="1:13" ht="13.5" thickBot="1">
      <c r="A83" s="138" t="s">
        <v>69</v>
      </c>
      <c r="B83" s="139"/>
      <c r="C83" s="108"/>
      <c r="D83" s="83"/>
      <c r="E83" s="84">
        <f t="shared" ref="E83:L83" si="17">+E15+E40+E47+E57+E61+E71+E75+E77</f>
        <v>27993638517.369999</v>
      </c>
      <c r="F83" s="84">
        <f t="shared" si="17"/>
        <v>0</v>
      </c>
      <c r="G83" s="84">
        <f t="shared" si="17"/>
        <v>1891139895.74</v>
      </c>
      <c r="H83" s="84">
        <f t="shared" si="17"/>
        <v>5719421538.1199999</v>
      </c>
      <c r="I83" s="84">
        <f t="shared" si="17"/>
        <v>0</v>
      </c>
      <c r="J83" s="84" t="e">
        <f t="shared" si="17"/>
        <v>#REF!</v>
      </c>
      <c r="K83" s="84" t="e">
        <f t="shared" si="17"/>
        <v>#REF!</v>
      </c>
      <c r="L83" s="84">
        <f t="shared" si="17"/>
        <v>0</v>
      </c>
      <c r="M83" s="90"/>
    </row>
    <row r="84" spans="1:13" ht="13.5" thickBot="1">
      <c r="A84" s="46"/>
      <c r="B84" s="47"/>
      <c r="C84" s="108"/>
      <c r="D84" s="83"/>
      <c r="E84" s="84"/>
      <c r="F84" s="84"/>
      <c r="G84" s="84"/>
      <c r="H84" s="84"/>
      <c r="I84" s="84"/>
      <c r="J84" s="84"/>
      <c r="K84" s="84"/>
      <c r="L84" s="84"/>
    </row>
    <row r="85" spans="1:13" ht="15" thickBot="1">
      <c r="A85" s="46" t="s">
        <v>70</v>
      </c>
      <c r="B85" s="47"/>
      <c r="C85" s="108"/>
      <c r="D85" s="83"/>
      <c r="E85" s="84"/>
      <c r="F85" s="84"/>
      <c r="G85" s="84"/>
      <c r="H85" s="84"/>
      <c r="I85" s="84"/>
      <c r="J85" s="84"/>
      <c r="K85" s="84"/>
      <c r="L85" s="84"/>
    </row>
    <row r="86" spans="1:13" ht="12">
      <c r="A86" s="50" t="s">
        <v>61</v>
      </c>
      <c r="B86" s="51" t="s">
        <v>62</v>
      </c>
      <c r="C86" s="105"/>
      <c r="D86" s="53"/>
      <c r="E86" s="55"/>
      <c r="F86" s="55"/>
      <c r="G86" s="55"/>
      <c r="H86" s="55"/>
      <c r="I86" s="55"/>
      <c r="J86" s="55"/>
      <c r="K86" s="55"/>
      <c r="L86" s="55"/>
    </row>
    <row r="87" spans="1:13" ht="12.75">
      <c r="A87" s="62" t="s">
        <v>61</v>
      </c>
      <c r="B87" s="81" t="s">
        <v>63</v>
      </c>
      <c r="C87" s="106"/>
      <c r="D87" s="59"/>
      <c r="E87" s="72"/>
      <c r="F87" s="72"/>
      <c r="G87" s="72"/>
      <c r="H87" s="72"/>
      <c r="I87" s="72"/>
      <c r="J87" s="72"/>
      <c r="K87" s="72"/>
      <c r="L87" s="72"/>
    </row>
    <row r="88" spans="1:13" ht="13.5" thickBot="1">
      <c r="A88" s="62"/>
      <c r="B88" s="91"/>
      <c r="C88" s="109"/>
      <c r="D88" s="93"/>
      <c r="E88" s="94"/>
      <c r="F88" s="94"/>
      <c r="G88" s="94"/>
      <c r="H88" s="94"/>
      <c r="I88" s="94"/>
      <c r="J88" s="94"/>
      <c r="K88" s="94"/>
      <c r="L88" s="94"/>
    </row>
    <row r="89" spans="1:13" ht="13.5" thickBot="1">
      <c r="A89" s="136" t="s">
        <v>71</v>
      </c>
      <c r="B89" s="137"/>
      <c r="C89" s="104"/>
      <c r="D89" s="48"/>
      <c r="E89" s="84"/>
      <c r="F89" s="84"/>
      <c r="G89" s="84">
        <f t="shared" ref="G89:L89" si="18">SUM(G90:G91)</f>
        <v>0</v>
      </c>
      <c r="H89" s="84">
        <f t="shared" si="18"/>
        <v>0</v>
      </c>
      <c r="I89" s="84">
        <f t="shared" si="18"/>
        <v>0</v>
      </c>
      <c r="J89" s="84">
        <f t="shared" si="18"/>
        <v>0</v>
      </c>
      <c r="K89" s="84">
        <f t="shared" si="18"/>
        <v>0</v>
      </c>
      <c r="L89" s="84">
        <f t="shared" si="18"/>
        <v>0</v>
      </c>
    </row>
    <row r="90" spans="1:13" ht="12">
      <c r="A90" s="62" t="s">
        <v>72</v>
      </c>
      <c r="B90" s="24"/>
      <c r="C90" s="107"/>
      <c r="D90" s="64"/>
      <c r="E90" s="55"/>
      <c r="F90" s="66"/>
      <c r="G90" s="66"/>
      <c r="H90" s="66"/>
      <c r="I90" s="66"/>
      <c r="J90" s="66"/>
      <c r="K90" s="66"/>
      <c r="L90" s="66"/>
    </row>
    <row r="91" spans="1:13" ht="12">
      <c r="A91" s="62" t="s">
        <v>73</v>
      </c>
      <c r="B91" s="24"/>
      <c r="C91" s="107"/>
      <c r="D91" s="64"/>
      <c r="E91" s="66"/>
      <c r="F91" s="66"/>
      <c r="G91" s="66"/>
      <c r="H91" s="66"/>
      <c r="I91" s="66"/>
      <c r="J91" s="66"/>
      <c r="K91" s="66"/>
      <c r="L91" s="66"/>
    </row>
    <row r="92" spans="1:13" ht="12">
      <c r="A92" s="62" t="s">
        <v>74</v>
      </c>
      <c r="B92" s="24"/>
      <c r="C92" s="107"/>
      <c r="D92" s="64"/>
      <c r="E92" s="66"/>
      <c r="F92" s="66"/>
      <c r="G92" s="72"/>
      <c r="H92" s="66"/>
      <c r="I92" s="66"/>
      <c r="J92" s="72"/>
      <c r="K92" s="66"/>
      <c r="L92" s="66"/>
    </row>
    <row r="93" spans="1:13" ht="12">
      <c r="A93" s="62" t="s">
        <v>65</v>
      </c>
      <c r="B93" s="24"/>
      <c r="C93" s="107"/>
      <c r="D93" s="64"/>
      <c r="E93" s="66"/>
      <c r="F93" s="66"/>
      <c r="G93" s="66"/>
      <c r="H93" s="66"/>
      <c r="I93" s="66"/>
      <c r="J93" s="66"/>
      <c r="K93" s="66"/>
      <c r="L93" s="66"/>
    </row>
    <row r="94" spans="1:13" ht="12.75" thickBot="1">
      <c r="A94" s="75"/>
      <c r="B94" s="76"/>
      <c r="C94" s="110"/>
      <c r="D94" s="95"/>
      <c r="E94" s="94"/>
      <c r="F94" s="94"/>
      <c r="G94" s="94"/>
      <c r="H94" s="94"/>
      <c r="I94" s="94"/>
      <c r="J94" s="94"/>
      <c r="K94" s="94"/>
      <c r="L94" s="94"/>
    </row>
    <row r="95" spans="1:13" ht="12.75">
      <c r="A95" s="24"/>
      <c r="B95" s="24"/>
      <c r="C95" s="96"/>
      <c r="D95" s="96"/>
      <c r="E95" s="97"/>
      <c r="F95" s="97"/>
      <c r="G95" s="98"/>
      <c r="H95" s="98"/>
      <c r="I95" s="98"/>
      <c r="J95" s="98"/>
      <c r="K95" s="98"/>
      <c r="L95" s="98"/>
    </row>
    <row r="96" spans="1:13" ht="12.75">
      <c r="A96" s="24" t="s">
        <v>75</v>
      </c>
      <c r="B96" s="24"/>
      <c r="C96" s="96"/>
      <c r="D96" s="96"/>
      <c r="E96" s="98"/>
      <c r="F96" s="98"/>
      <c r="G96" s="98"/>
      <c r="H96" s="98"/>
      <c r="I96" s="98"/>
      <c r="J96" s="98"/>
      <c r="K96" s="98"/>
      <c r="L96" s="98"/>
    </row>
    <row r="97" spans="1:12" ht="12.75">
      <c r="A97" s="24" t="s">
        <v>76</v>
      </c>
      <c r="B97" s="24"/>
      <c r="C97" s="96"/>
      <c r="D97" s="96"/>
      <c r="E97" s="98"/>
      <c r="F97" s="98"/>
      <c r="G97" s="98"/>
      <c r="H97" s="98"/>
      <c r="I97" s="98"/>
      <c r="J97" s="98"/>
      <c r="K97" s="98"/>
      <c r="L97" s="98"/>
    </row>
    <row r="98" spans="1:12" ht="12">
      <c r="A98" s="24" t="s">
        <v>77</v>
      </c>
      <c r="B98" s="24"/>
      <c r="C98" s="24"/>
      <c r="D98" s="24"/>
      <c r="E98" s="99"/>
      <c r="F98" s="99"/>
      <c r="G98" s="99"/>
      <c r="H98" s="25"/>
      <c r="I98" s="25"/>
      <c r="J98" s="99"/>
      <c r="K98" s="25"/>
      <c r="L98" s="25"/>
    </row>
    <row r="99" spans="1:12" ht="12">
      <c r="A99" s="24" t="s">
        <v>78</v>
      </c>
      <c r="B99" s="24"/>
      <c r="C99" s="24"/>
      <c r="D99" s="24"/>
      <c r="E99" s="100"/>
      <c r="F99" s="100"/>
      <c r="G99" s="100"/>
      <c r="H99" s="25"/>
      <c r="I99" s="25"/>
      <c r="J99" s="100"/>
      <c r="K99" s="25"/>
      <c r="L99" s="25"/>
    </row>
    <row r="100" spans="1:12" ht="12">
      <c r="A100" s="24"/>
      <c r="B100" s="24"/>
      <c r="C100" s="24"/>
      <c r="D100" s="24"/>
      <c r="E100" s="99"/>
      <c r="F100" s="99"/>
      <c r="G100" s="25"/>
      <c r="H100" s="25"/>
      <c r="I100" s="25"/>
      <c r="J100" s="25"/>
      <c r="K100" s="25"/>
      <c r="L100" s="25"/>
    </row>
    <row r="101" spans="1:12" ht="12">
      <c r="A101" s="24"/>
      <c r="B101" s="24"/>
      <c r="C101" s="24"/>
      <c r="D101" s="24"/>
      <c r="E101" s="99"/>
      <c r="F101" s="99"/>
      <c r="G101" s="99"/>
      <c r="H101" s="25"/>
      <c r="I101" s="25"/>
      <c r="J101" s="99"/>
      <c r="K101" s="25"/>
      <c r="L101" s="25"/>
    </row>
    <row r="102" spans="1:12">
      <c r="E102" s="101"/>
      <c r="F102" s="101"/>
      <c r="G102" s="101"/>
      <c r="J102" s="101"/>
    </row>
    <row r="103" spans="1:12">
      <c r="E103" s="101"/>
      <c r="F103" s="101"/>
      <c r="G103" s="101"/>
      <c r="H103" s="101"/>
      <c r="I103" s="101"/>
      <c r="J103" s="101"/>
      <c r="K103" s="101"/>
      <c r="L103" s="101"/>
    </row>
    <row r="104" spans="1:12">
      <c r="E104" s="101"/>
      <c r="F104" s="101"/>
      <c r="G104" s="101"/>
      <c r="J104" s="101"/>
    </row>
    <row r="105" spans="1:12">
      <c r="E105" s="101"/>
      <c r="F105" s="101"/>
      <c r="G105" s="101"/>
      <c r="H105" s="101"/>
      <c r="I105" s="101"/>
      <c r="J105" s="101"/>
      <c r="K105" s="101"/>
      <c r="L105" s="101"/>
    </row>
    <row r="106" spans="1:12">
      <c r="E106" s="101"/>
      <c r="F106" s="101"/>
    </row>
    <row r="107" spans="1:12">
      <c r="E107" s="101"/>
      <c r="F107" s="101"/>
    </row>
    <row r="108" spans="1:12">
      <c r="E108" s="101"/>
      <c r="F108" s="101"/>
    </row>
    <row r="109" spans="1:12">
      <c r="E109" s="101"/>
      <c r="F109" s="101"/>
    </row>
    <row r="110" spans="1:12">
      <c r="E110" s="101"/>
      <c r="F110" s="101"/>
    </row>
    <row r="111" spans="1:12">
      <c r="E111" s="101"/>
      <c r="F111" s="101"/>
    </row>
    <row r="112" spans="1:12">
      <c r="E112" s="101"/>
      <c r="F112" s="101"/>
      <c r="G112" s="28"/>
      <c r="H112" s="28"/>
      <c r="I112" s="28"/>
      <c r="J112" s="28"/>
      <c r="K112" s="28"/>
      <c r="L112" s="28"/>
    </row>
    <row r="113" spans="5:12">
      <c r="E113" s="101"/>
      <c r="F113" s="101"/>
      <c r="G113" s="28"/>
      <c r="H113" s="28"/>
      <c r="I113" s="28"/>
      <c r="J113" s="28"/>
      <c r="K113" s="28"/>
      <c r="L113" s="28"/>
    </row>
    <row r="114" spans="5:12">
      <c r="E114" s="101"/>
      <c r="F114" s="101"/>
      <c r="G114" s="28"/>
      <c r="H114" s="28"/>
      <c r="I114" s="28"/>
      <c r="J114" s="28"/>
      <c r="K114" s="28"/>
      <c r="L114" s="28"/>
    </row>
    <row r="115" spans="5:12">
      <c r="E115" s="101"/>
      <c r="F115" s="101"/>
      <c r="G115" s="28"/>
      <c r="H115" s="28"/>
      <c r="I115" s="28"/>
      <c r="J115" s="28"/>
      <c r="K115" s="28"/>
      <c r="L115" s="28"/>
    </row>
    <row r="116" spans="5:12">
      <c r="E116" s="101"/>
      <c r="F116" s="101"/>
      <c r="G116" s="28"/>
      <c r="H116" s="28"/>
      <c r="I116" s="28"/>
      <c r="J116" s="28"/>
      <c r="K116" s="28"/>
      <c r="L116" s="28"/>
    </row>
    <row r="117" spans="5:12">
      <c r="E117" s="101"/>
      <c r="F117" s="101"/>
      <c r="G117" s="28"/>
      <c r="H117" s="28"/>
      <c r="I117" s="28"/>
      <c r="J117" s="28"/>
      <c r="K117" s="28"/>
      <c r="L117" s="28"/>
    </row>
    <row r="118" spans="5:12">
      <c r="E118" s="101"/>
      <c r="F118" s="101"/>
      <c r="G118" s="28"/>
      <c r="H118" s="28"/>
      <c r="I118" s="28"/>
      <c r="J118" s="28"/>
      <c r="K118" s="28"/>
      <c r="L118" s="28"/>
    </row>
    <row r="119" spans="5:12">
      <c r="E119" s="101"/>
      <c r="F119" s="101"/>
      <c r="G119" s="28"/>
      <c r="H119" s="28"/>
      <c r="I119" s="28"/>
      <c r="J119" s="28"/>
      <c r="K119" s="28"/>
      <c r="L119" s="28"/>
    </row>
    <row r="120" spans="5:12">
      <c r="E120" s="101"/>
      <c r="F120" s="101"/>
      <c r="G120" s="28"/>
      <c r="H120" s="28"/>
      <c r="I120" s="28"/>
      <c r="J120" s="28"/>
      <c r="K120" s="28"/>
      <c r="L120" s="28"/>
    </row>
    <row r="121" spans="5:12">
      <c r="E121" s="101"/>
      <c r="F121" s="101"/>
      <c r="G121" s="28"/>
      <c r="H121" s="28"/>
      <c r="I121" s="28"/>
      <c r="J121" s="28"/>
      <c r="K121" s="28"/>
      <c r="L121" s="28"/>
    </row>
    <row r="122" spans="5:12">
      <c r="E122" s="101"/>
      <c r="F122" s="101"/>
      <c r="G122" s="28"/>
      <c r="H122" s="28"/>
      <c r="I122" s="28"/>
      <c r="J122" s="28"/>
      <c r="K122" s="28"/>
      <c r="L122" s="28"/>
    </row>
    <row r="123" spans="5:12">
      <c r="E123" s="101"/>
      <c r="F123" s="101"/>
      <c r="G123" s="28"/>
      <c r="H123" s="28"/>
      <c r="I123" s="28"/>
      <c r="J123" s="28"/>
      <c r="K123" s="28"/>
      <c r="L123" s="28"/>
    </row>
    <row r="124" spans="5:12">
      <c r="E124" s="101"/>
      <c r="F124" s="101"/>
      <c r="G124" s="28"/>
      <c r="H124" s="28"/>
      <c r="I124" s="28"/>
      <c r="J124" s="28"/>
      <c r="K124" s="28"/>
      <c r="L124" s="28"/>
    </row>
    <row r="125" spans="5:12">
      <c r="E125" s="101"/>
      <c r="F125" s="101"/>
      <c r="G125" s="28"/>
      <c r="H125" s="28"/>
      <c r="I125" s="28"/>
      <c r="J125" s="28"/>
      <c r="K125" s="28"/>
      <c r="L125" s="28"/>
    </row>
    <row r="126" spans="5:12">
      <c r="E126" s="101"/>
      <c r="F126" s="101"/>
      <c r="G126" s="28"/>
      <c r="H126" s="28"/>
      <c r="I126" s="28"/>
      <c r="J126" s="28"/>
      <c r="K126" s="28"/>
      <c r="L126" s="28"/>
    </row>
    <row r="127" spans="5:12">
      <c r="E127" s="101"/>
      <c r="F127" s="101"/>
      <c r="G127" s="28"/>
      <c r="H127" s="28"/>
      <c r="I127" s="28"/>
      <c r="J127" s="28"/>
      <c r="K127" s="28"/>
      <c r="L127" s="28"/>
    </row>
    <row r="128" spans="5:12">
      <c r="E128" s="101"/>
      <c r="F128" s="101"/>
      <c r="G128" s="28"/>
      <c r="H128" s="28"/>
      <c r="I128" s="28"/>
      <c r="J128" s="28"/>
      <c r="K128" s="28"/>
      <c r="L128" s="28"/>
    </row>
    <row r="129" spans="5:12">
      <c r="E129" s="101"/>
      <c r="F129" s="101"/>
      <c r="G129" s="28"/>
      <c r="H129" s="28"/>
      <c r="I129" s="28"/>
      <c r="J129" s="28"/>
      <c r="K129" s="28"/>
      <c r="L129" s="28"/>
    </row>
    <row r="130" spans="5:12">
      <c r="E130" s="101"/>
      <c r="F130" s="101"/>
      <c r="G130" s="28"/>
      <c r="H130" s="28"/>
      <c r="I130" s="28"/>
      <c r="J130" s="28"/>
      <c r="K130" s="28"/>
      <c r="L130" s="28"/>
    </row>
    <row r="131" spans="5:12">
      <c r="E131" s="101"/>
      <c r="F131" s="101"/>
      <c r="G131" s="28"/>
      <c r="H131" s="28"/>
      <c r="I131" s="28"/>
      <c r="J131" s="28"/>
      <c r="K131" s="28"/>
      <c r="L131" s="28"/>
    </row>
    <row r="132" spans="5:12">
      <c r="E132" s="101"/>
      <c r="F132" s="101"/>
      <c r="G132" s="28"/>
      <c r="H132" s="28"/>
      <c r="I132" s="28"/>
      <c r="J132" s="28"/>
      <c r="K132" s="28"/>
      <c r="L132" s="28"/>
    </row>
    <row r="133" spans="5:12">
      <c r="E133" s="101"/>
      <c r="F133" s="101"/>
      <c r="G133" s="28"/>
      <c r="H133" s="28"/>
      <c r="I133" s="28"/>
      <c r="J133" s="28"/>
      <c r="K133" s="28"/>
      <c r="L133" s="28"/>
    </row>
    <row r="134" spans="5:12">
      <c r="E134" s="101"/>
      <c r="F134" s="101"/>
      <c r="G134" s="28"/>
      <c r="H134" s="28"/>
      <c r="I134" s="28"/>
      <c r="J134" s="28"/>
      <c r="K134" s="28"/>
      <c r="L134" s="28"/>
    </row>
    <row r="135" spans="5:12">
      <c r="E135" s="101"/>
      <c r="F135" s="101"/>
      <c r="G135" s="28"/>
      <c r="H135" s="28"/>
      <c r="I135" s="28"/>
      <c r="J135" s="28"/>
      <c r="K135" s="28"/>
      <c r="L135" s="28"/>
    </row>
    <row r="136" spans="5:12">
      <c r="E136" s="101"/>
      <c r="F136" s="101"/>
      <c r="G136" s="28"/>
      <c r="H136" s="28"/>
      <c r="I136" s="28"/>
      <c r="J136" s="28"/>
      <c r="K136" s="28"/>
      <c r="L136" s="28"/>
    </row>
    <row r="137" spans="5:12">
      <c r="E137" s="101"/>
      <c r="F137" s="101"/>
      <c r="G137" s="28"/>
      <c r="H137" s="28"/>
      <c r="I137" s="28"/>
      <c r="J137" s="28"/>
      <c r="K137" s="28"/>
      <c r="L137" s="28"/>
    </row>
    <row r="138" spans="5:12">
      <c r="E138" s="101"/>
      <c r="F138" s="101"/>
      <c r="G138" s="28"/>
      <c r="H138" s="28"/>
      <c r="I138" s="28"/>
      <c r="J138" s="28"/>
      <c r="K138" s="28"/>
      <c r="L138" s="28"/>
    </row>
    <row r="139" spans="5:12">
      <c r="E139" s="101"/>
      <c r="F139" s="101"/>
      <c r="G139" s="28"/>
      <c r="H139" s="28"/>
      <c r="I139" s="28"/>
      <c r="J139" s="28"/>
      <c r="K139" s="28"/>
      <c r="L139" s="28"/>
    </row>
    <row r="140" spans="5:12">
      <c r="E140" s="101"/>
      <c r="F140" s="101"/>
      <c r="G140" s="28"/>
      <c r="H140" s="28"/>
      <c r="I140" s="28"/>
      <c r="J140" s="28"/>
      <c r="K140" s="28"/>
      <c r="L140" s="28"/>
    </row>
    <row r="141" spans="5:12">
      <c r="E141" s="101"/>
      <c r="F141" s="101"/>
      <c r="G141" s="28"/>
      <c r="H141" s="28"/>
      <c r="I141" s="28"/>
      <c r="J141" s="28"/>
      <c r="K141" s="28"/>
      <c r="L141" s="28"/>
    </row>
    <row r="142" spans="5:12">
      <c r="E142" s="101"/>
      <c r="F142" s="101"/>
      <c r="G142" s="28"/>
      <c r="H142" s="28"/>
      <c r="I142" s="28"/>
      <c r="J142" s="28"/>
      <c r="K142" s="28"/>
      <c r="L142" s="28"/>
    </row>
    <row r="143" spans="5:12">
      <c r="E143" s="101"/>
      <c r="F143" s="101"/>
      <c r="G143" s="28"/>
      <c r="H143" s="28"/>
      <c r="I143" s="28"/>
      <c r="J143" s="28"/>
      <c r="K143" s="28"/>
      <c r="L143" s="28"/>
    </row>
    <row r="144" spans="5:12">
      <c r="E144" s="101"/>
      <c r="F144" s="101"/>
      <c r="G144" s="28"/>
      <c r="H144" s="28"/>
      <c r="I144" s="28"/>
      <c r="J144" s="28"/>
      <c r="K144" s="28"/>
      <c r="L144" s="28"/>
    </row>
    <row r="145" spans="5:12">
      <c r="E145" s="101"/>
      <c r="F145" s="101"/>
      <c r="G145" s="28"/>
      <c r="H145" s="28"/>
      <c r="I145" s="28"/>
      <c r="J145" s="28"/>
      <c r="K145" s="28"/>
      <c r="L145" s="28"/>
    </row>
    <row r="146" spans="5:12">
      <c r="E146" s="101"/>
      <c r="F146" s="101"/>
      <c r="G146" s="28"/>
      <c r="H146" s="28"/>
      <c r="I146" s="28"/>
      <c r="J146" s="28"/>
      <c r="K146" s="28"/>
      <c r="L146" s="28"/>
    </row>
    <row r="147" spans="5:12">
      <c r="E147" s="101"/>
      <c r="F147" s="101"/>
      <c r="G147" s="28"/>
      <c r="H147" s="28"/>
      <c r="I147" s="28"/>
      <c r="J147" s="28"/>
      <c r="K147" s="28"/>
      <c r="L147" s="28"/>
    </row>
    <row r="148" spans="5:12">
      <c r="E148" s="101"/>
      <c r="F148" s="101"/>
      <c r="G148" s="28"/>
      <c r="H148" s="28"/>
      <c r="I148" s="28"/>
      <c r="J148" s="28"/>
      <c r="K148" s="28"/>
      <c r="L148" s="28"/>
    </row>
    <row r="149" spans="5:12">
      <c r="E149" s="101"/>
      <c r="F149" s="101"/>
      <c r="G149" s="28"/>
      <c r="H149" s="28"/>
      <c r="I149" s="28"/>
      <c r="J149" s="28"/>
      <c r="K149" s="28"/>
      <c r="L149" s="28"/>
    </row>
    <row r="150" spans="5:12">
      <c r="E150" s="101"/>
      <c r="F150" s="101"/>
      <c r="G150" s="28"/>
      <c r="H150" s="28"/>
      <c r="I150" s="28"/>
      <c r="J150" s="28"/>
      <c r="K150" s="28"/>
      <c r="L150" s="28"/>
    </row>
    <row r="151" spans="5:12">
      <c r="E151" s="101"/>
      <c r="F151" s="101"/>
      <c r="G151" s="28"/>
      <c r="H151" s="28"/>
      <c r="I151" s="28"/>
      <c r="J151" s="28"/>
      <c r="K151" s="28"/>
      <c r="L151" s="28"/>
    </row>
    <row r="152" spans="5:12">
      <c r="E152" s="101"/>
      <c r="F152" s="101"/>
      <c r="G152" s="28"/>
      <c r="H152" s="28"/>
      <c r="I152" s="28"/>
      <c r="J152" s="28"/>
      <c r="K152" s="28"/>
      <c r="L152" s="28"/>
    </row>
    <row r="153" spans="5:12">
      <c r="E153" s="101"/>
      <c r="F153" s="101"/>
      <c r="G153" s="28"/>
      <c r="H153" s="28"/>
      <c r="I153" s="28"/>
      <c r="J153" s="28"/>
      <c r="K153" s="28"/>
      <c r="L153" s="28"/>
    </row>
    <row r="154" spans="5:12">
      <c r="E154" s="101"/>
      <c r="F154" s="101"/>
      <c r="G154" s="28"/>
      <c r="H154" s="28"/>
      <c r="I154" s="28"/>
      <c r="J154" s="28"/>
      <c r="K154" s="28"/>
      <c r="L154" s="28"/>
    </row>
    <row r="155" spans="5:12">
      <c r="E155" s="101"/>
      <c r="F155" s="101"/>
      <c r="G155" s="28"/>
      <c r="H155" s="28"/>
      <c r="I155" s="28"/>
      <c r="J155" s="28"/>
      <c r="K155" s="28"/>
      <c r="L155" s="28"/>
    </row>
    <row r="156" spans="5:12">
      <c r="E156" s="101"/>
      <c r="F156" s="101"/>
      <c r="G156" s="28"/>
      <c r="H156" s="28"/>
      <c r="I156" s="28"/>
      <c r="J156" s="28"/>
      <c r="K156" s="28"/>
      <c r="L156" s="28"/>
    </row>
    <row r="157" spans="5:12">
      <c r="E157" s="101"/>
      <c r="F157" s="101"/>
      <c r="G157" s="28"/>
      <c r="H157" s="28"/>
      <c r="I157" s="28"/>
      <c r="J157" s="28"/>
      <c r="K157" s="28"/>
      <c r="L157" s="28"/>
    </row>
    <row r="158" spans="5:12">
      <c r="E158" s="101"/>
      <c r="F158" s="101"/>
      <c r="G158" s="28"/>
      <c r="H158" s="28"/>
      <c r="I158" s="28"/>
      <c r="J158" s="28"/>
      <c r="K158" s="28"/>
      <c r="L158" s="28"/>
    </row>
    <row r="159" spans="5:12">
      <c r="E159" s="101"/>
      <c r="F159" s="101"/>
      <c r="G159" s="28"/>
      <c r="H159" s="28"/>
      <c r="I159" s="28"/>
      <c r="J159" s="28"/>
      <c r="K159" s="28"/>
      <c r="L159" s="28"/>
    </row>
    <row r="160" spans="5:12">
      <c r="E160" s="101"/>
      <c r="F160" s="101"/>
      <c r="G160" s="28"/>
      <c r="H160" s="28"/>
      <c r="I160" s="28"/>
      <c r="J160" s="28"/>
      <c r="K160" s="28"/>
      <c r="L160" s="28"/>
    </row>
    <row r="161" spans="5:12">
      <c r="E161" s="101"/>
      <c r="F161" s="101"/>
      <c r="G161" s="28"/>
      <c r="H161" s="28"/>
      <c r="I161" s="28"/>
      <c r="J161" s="28"/>
      <c r="K161" s="28"/>
      <c r="L161" s="28"/>
    </row>
    <row r="162" spans="5:12">
      <c r="E162" s="101"/>
      <c r="F162" s="101"/>
      <c r="G162" s="28"/>
      <c r="H162" s="28"/>
      <c r="I162" s="28"/>
      <c r="J162" s="28"/>
      <c r="K162" s="28"/>
      <c r="L162" s="28"/>
    </row>
    <row r="163" spans="5:12">
      <c r="E163" s="101"/>
      <c r="F163" s="101"/>
      <c r="G163" s="28"/>
      <c r="H163" s="28"/>
      <c r="I163" s="28"/>
      <c r="J163" s="28"/>
      <c r="K163" s="28"/>
      <c r="L163" s="28"/>
    </row>
    <row r="164" spans="5:12">
      <c r="E164" s="101"/>
      <c r="F164" s="101"/>
      <c r="G164" s="28"/>
      <c r="H164" s="28"/>
      <c r="I164" s="28"/>
      <c r="J164" s="28"/>
      <c r="K164" s="28"/>
      <c r="L164" s="28"/>
    </row>
    <row r="165" spans="5:12">
      <c r="E165" s="101"/>
      <c r="F165" s="101"/>
      <c r="G165" s="28"/>
      <c r="H165" s="28"/>
      <c r="I165" s="28"/>
      <c r="J165" s="28"/>
      <c r="K165" s="28"/>
      <c r="L165" s="28"/>
    </row>
    <row r="166" spans="5:12">
      <c r="E166" s="101"/>
      <c r="F166" s="101"/>
      <c r="G166" s="28"/>
      <c r="H166" s="28"/>
      <c r="I166" s="28"/>
      <c r="J166" s="28"/>
      <c r="K166" s="28"/>
      <c r="L166" s="28"/>
    </row>
    <row r="167" spans="5:12">
      <c r="E167" s="101"/>
      <c r="F167" s="101"/>
      <c r="G167" s="28"/>
      <c r="H167" s="28"/>
      <c r="I167" s="28"/>
      <c r="J167" s="28"/>
      <c r="K167" s="28"/>
      <c r="L167" s="28"/>
    </row>
    <row r="168" spans="5:12">
      <c r="E168" s="101"/>
      <c r="F168" s="101"/>
      <c r="G168" s="28"/>
      <c r="H168" s="28"/>
      <c r="I168" s="28"/>
      <c r="J168" s="28"/>
      <c r="K168" s="28"/>
      <c r="L168" s="28"/>
    </row>
    <row r="169" spans="5:12">
      <c r="E169" s="101"/>
      <c r="F169" s="101"/>
      <c r="G169" s="28"/>
      <c r="H169" s="28"/>
      <c r="I169" s="28"/>
      <c r="J169" s="28"/>
      <c r="K169" s="28"/>
      <c r="L169" s="28"/>
    </row>
    <row r="170" spans="5:12">
      <c r="E170" s="101"/>
      <c r="F170" s="101"/>
      <c r="G170" s="28"/>
      <c r="H170" s="28"/>
      <c r="I170" s="28"/>
      <c r="J170" s="28"/>
      <c r="K170" s="28"/>
      <c r="L170" s="28"/>
    </row>
    <row r="171" spans="5:12">
      <c r="E171" s="101"/>
      <c r="F171" s="101"/>
      <c r="G171" s="28"/>
      <c r="H171" s="28"/>
      <c r="I171" s="28"/>
      <c r="J171" s="28"/>
      <c r="K171" s="28"/>
      <c r="L171" s="28"/>
    </row>
    <row r="172" spans="5:12">
      <c r="E172" s="101"/>
      <c r="F172" s="101"/>
      <c r="G172" s="28"/>
      <c r="H172" s="28"/>
      <c r="I172" s="28"/>
      <c r="J172" s="28"/>
      <c r="K172" s="28"/>
      <c r="L172" s="28"/>
    </row>
    <row r="173" spans="5:12">
      <c r="E173" s="101"/>
      <c r="F173" s="101"/>
      <c r="G173" s="28"/>
      <c r="H173" s="28"/>
      <c r="I173" s="28"/>
      <c r="J173" s="28"/>
      <c r="K173" s="28"/>
      <c r="L173" s="28"/>
    </row>
    <row r="174" spans="5:12">
      <c r="E174" s="101"/>
      <c r="F174" s="101"/>
      <c r="G174" s="28"/>
      <c r="H174" s="28"/>
      <c r="I174" s="28"/>
      <c r="J174" s="28"/>
      <c r="K174" s="28"/>
      <c r="L174" s="28"/>
    </row>
    <row r="175" spans="5:12">
      <c r="E175" s="101"/>
      <c r="F175" s="101"/>
      <c r="G175" s="28"/>
      <c r="H175" s="28"/>
      <c r="I175" s="28"/>
      <c r="J175" s="28"/>
      <c r="K175" s="28"/>
      <c r="L175" s="28"/>
    </row>
    <row r="176" spans="5:12">
      <c r="E176" s="101"/>
      <c r="F176" s="101"/>
      <c r="G176" s="28"/>
      <c r="H176" s="28"/>
      <c r="I176" s="28"/>
      <c r="J176" s="28"/>
      <c r="K176" s="28"/>
      <c r="L176" s="28"/>
    </row>
    <row r="177" spans="5:12">
      <c r="E177" s="101"/>
      <c r="F177" s="101"/>
      <c r="G177" s="28"/>
      <c r="H177" s="28"/>
      <c r="I177" s="28"/>
      <c r="J177" s="28"/>
      <c r="K177" s="28"/>
      <c r="L177" s="28"/>
    </row>
    <row r="178" spans="5:12">
      <c r="E178" s="101"/>
      <c r="F178" s="101"/>
      <c r="G178" s="28"/>
      <c r="H178" s="28"/>
      <c r="I178" s="28"/>
      <c r="J178" s="28"/>
      <c r="K178" s="28"/>
      <c r="L178" s="28"/>
    </row>
    <row r="179" spans="5:12">
      <c r="E179" s="101"/>
      <c r="F179" s="101"/>
      <c r="G179" s="28"/>
      <c r="H179" s="28"/>
      <c r="I179" s="28"/>
      <c r="J179" s="28"/>
      <c r="K179" s="28"/>
      <c r="L179" s="28"/>
    </row>
    <row r="180" spans="5:12">
      <c r="E180" s="101"/>
      <c r="F180" s="101"/>
      <c r="G180" s="28"/>
      <c r="H180" s="28"/>
      <c r="I180" s="28"/>
      <c r="J180" s="28"/>
      <c r="K180" s="28"/>
      <c r="L180" s="28"/>
    </row>
    <row r="181" spans="5:12">
      <c r="E181" s="101"/>
      <c r="F181" s="101"/>
      <c r="G181" s="28"/>
      <c r="H181" s="28"/>
      <c r="I181" s="28"/>
      <c r="J181" s="28"/>
      <c r="K181" s="28"/>
      <c r="L181" s="28"/>
    </row>
    <row r="182" spans="5:12">
      <c r="E182" s="101"/>
      <c r="F182" s="101"/>
      <c r="G182" s="28"/>
      <c r="H182" s="28"/>
      <c r="I182" s="28"/>
      <c r="J182" s="28"/>
      <c r="K182" s="28"/>
      <c r="L182" s="28"/>
    </row>
    <row r="183" spans="5:12">
      <c r="E183" s="101"/>
      <c r="F183" s="101"/>
      <c r="G183" s="28"/>
      <c r="H183" s="28"/>
      <c r="I183" s="28"/>
      <c r="J183" s="28"/>
      <c r="K183" s="28"/>
      <c r="L183" s="28"/>
    </row>
    <row r="184" spans="5:12">
      <c r="E184" s="101"/>
      <c r="F184" s="101"/>
      <c r="G184" s="28"/>
      <c r="H184" s="28"/>
      <c r="I184" s="28"/>
      <c r="J184" s="28"/>
      <c r="K184" s="28"/>
      <c r="L184" s="28"/>
    </row>
    <row r="185" spans="5:12">
      <c r="E185" s="101"/>
      <c r="F185" s="101"/>
      <c r="G185" s="28"/>
      <c r="H185" s="28"/>
      <c r="I185" s="28"/>
      <c r="J185" s="28"/>
      <c r="K185" s="28"/>
      <c r="L185" s="28"/>
    </row>
    <row r="186" spans="5:12">
      <c r="E186" s="101"/>
      <c r="F186" s="101"/>
      <c r="G186" s="28"/>
      <c r="H186" s="28"/>
      <c r="I186" s="28"/>
      <c r="J186" s="28"/>
      <c r="K186" s="28"/>
      <c r="L186" s="28"/>
    </row>
    <row r="187" spans="5:12">
      <c r="E187" s="101"/>
      <c r="F187" s="101"/>
      <c r="G187" s="28"/>
      <c r="H187" s="28"/>
      <c r="I187" s="28"/>
      <c r="J187" s="28"/>
      <c r="K187" s="28"/>
      <c r="L187" s="28"/>
    </row>
    <row r="188" spans="5:12">
      <c r="E188" s="101"/>
      <c r="F188" s="101"/>
      <c r="G188" s="28"/>
      <c r="H188" s="28"/>
      <c r="I188" s="28"/>
      <c r="J188" s="28"/>
      <c r="K188" s="28"/>
      <c r="L188" s="28"/>
    </row>
    <row r="189" spans="5:12">
      <c r="E189" s="101"/>
      <c r="F189" s="101"/>
      <c r="G189" s="28"/>
      <c r="H189" s="28"/>
      <c r="I189" s="28"/>
      <c r="J189" s="28"/>
      <c r="K189" s="28"/>
      <c r="L189" s="28"/>
    </row>
    <row r="190" spans="5:12">
      <c r="E190" s="101"/>
      <c r="F190" s="101"/>
      <c r="G190" s="28"/>
      <c r="H190" s="28"/>
      <c r="I190" s="28"/>
      <c r="J190" s="28"/>
      <c r="K190" s="28"/>
      <c r="L190" s="28"/>
    </row>
    <row r="191" spans="5:12">
      <c r="E191" s="101"/>
      <c r="F191" s="101"/>
      <c r="G191" s="28"/>
      <c r="H191" s="28"/>
      <c r="I191" s="28"/>
      <c r="J191" s="28"/>
      <c r="K191" s="28"/>
      <c r="L191" s="28"/>
    </row>
    <row r="192" spans="5:12">
      <c r="E192" s="101"/>
      <c r="F192" s="101"/>
      <c r="G192" s="28"/>
      <c r="H192" s="28"/>
      <c r="I192" s="28"/>
      <c r="J192" s="28"/>
      <c r="K192" s="28"/>
      <c r="L192" s="28"/>
    </row>
    <row r="193" spans="5:12">
      <c r="E193" s="101"/>
      <c r="F193" s="101"/>
      <c r="G193" s="28"/>
      <c r="H193" s="28"/>
      <c r="I193" s="28"/>
      <c r="J193" s="28"/>
      <c r="K193" s="28"/>
      <c r="L193" s="28"/>
    </row>
    <row r="194" spans="5:12">
      <c r="E194" s="101"/>
      <c r="F194" s="101"/>
      <c r="G194" s="28"/>
      <c r="H194" s="28"/>
      <c r="I194" s="28"/>
      <c r="J194" s="28"/>
      <c r="K194" s="28"/>
      <c r="L194" s="28"/>
    </row>
    <row r="195" spans="5:12">
      <c r="E195" s="101"/>
      <c r="F195" s="101"/>
      <c r="G195" s="28"/>
      <c r="H195" s="28"/>
      <c r="I195" s="28"/>
      <c r="J195" s="28"/>
      <c r="K195" s="28"/>
      <c r="L195" s="28"/>
    </row>
    <row r="196" spans="5:12">
      <c r="E196" s="101"/>
      <c r="F196" s="101"/>
      <c r="G196" s="28"/>
      <c r="H196" s="28"/>
      <c r="I196" s="28"/>
      <c r="J196" s="28"/>
      <c r="K196" s="28"/>
      <c r="L196" s="28"/>
    </row>
    <row r="197" spans="5:12">
      <c r="E197" s="101"/>
      <c r="F197" s="101"/>
      <c r="G197" s="28"/>
      <c r="H197" s="28"/>
      <c r="I197" s="28"/>
      <c r="J197" s="28"/>
      <c r="K197" s="28"/>
      <c r="L197" s="28"/>
    </row>
    <row r="198" spans="5:12">
      <c r="E198" s="101"/>
      <c r="F198" s="101"/>
      <c r="G198" s="28"/>
      <c r="H198" s="28"/>
      <c r="I198" s="28"/>
      <c r="J198" s="28"/>
      <c r="K198" s="28"/>
      <c r="L198" s="28"/>
    </row>
    <row r="199" spans="5:12">
      <c r="E199" s="101"/>
      <c r="F199" s="101"/>
      <c r="G199" s="28"/>
      <c r="H199" s="28"/>
      <c r="I199" s="28"/>
      <c r="J199" s="28"/>
      <c r="K199" s="28"/>
      <c r="L199" s="28"/>
    </row>
    <row r="200" spans="5:12">
      <c r="E200" s="101"/>
      <c r="F200" s="101"/>
      <c r="G200" s="28"/>
      <c r="H200" s="28"/>
      <c r="I200" s="28"/>
      <c r="J200" s="28"/>
      <c r="K200" s="28"/>
      <c r="L200" s="28"/>
    </row>
    <row r="201" spans="5:12">
      <c r="E201" s="101"/>
      <c r="F201" s="101"/>
      <c r="G201" s="28"/>
      <c r="H201" s="28"/>
      <c r="I201" s="28"/>
      <c r="J201" s="28"/>
      <c r="K201" s="28"/>
      <c r="L201" s="28"/>
    </row>
    <row r="202" spans="5:12">
      <c r="E202" s="101"/>
      <c r="F202" s="101"/>
      <c r="G202" s="28"/>
      <c r="H202" s="28"/>
      <c r="I202" s="28"/>
      <c r="J202" s="28"/>
      <c r="K202" s="28"/>
      <c r="L202" s="28"/>
    </row>
    <row r="203" spans="5:12">
      <c r="E203" s="101"/>
      <c r="F203" s="101"/>
      <c r="G203" s="28"/>
      <c r="H203" s="28"/>
      <c r="I203" s="28"/>
      <c r="J203" s="28"/>
      <c r="K203" s="28"/>
      <c r="L203" s="28"/>
    </row>
    <row r="204" spans="5:12">
      <c r="E204" s="101"/>
      <c r="F204" s="101"/>
      <c r="G204" s="28"/>
      <c r="H204" s="28"/>
      <c r="I204" s="28"/>
      <c r="J204" s="28"/>
      <c r="K204" s="28"/>
      <c r="L204" s="28"/>
    </row>
    <row r="205" spans="5:12">
      <c r="E205" s="101"/>
      <c r="F205" s="101"/>
      <c r="G205" s="28"/>
      <c r="H205" s="28"/>
      <c r="I205" s="28"/>
      <c r="J205" s="28"/>
      <c r="K205" s="28"/>
      <c r="L205" s="28"/>
    </row>
    <row r="206" spans="5:12">
      <c r="E206" s="101"/>
      <c r="F206" s="101"/>
      <c r="G206" s="28"/>
      <c r="H206" s="28"/>
      <c r="I206" s="28"/>
      <c r="J206" s="28"/>
      <c r="K206" s="28"/>
      <c r="L206" s="28"/>
    </row>
    <row r="207" spans="5:12">
      <c r="E207" s="101"/>
      <c r="F207" s="101"/>
      <c r="G207" s="28"/>
      <c r="H207" s="28"/>
      <c r="I207" s="28"/>
      <c r="J207" s="28"/>
      <c r="K207" s="28"/>
      <c r="L207" s="28"/>
    </row>
    <row r="208" spans="5:12">
      <c r="E208" s="101"/>
      <c r="F208" s="101"/>
      <c r="G208" s="28"/>
      <c r="H208" s="28"/>
      <c r="I208" s="28"/>
      <c r="J208" s="28"/>
      <c r="K208" s="28"/>
      <c r="L208" s="28"/>
    </row>
    <row r="209" spans="5:12">
      <c r="E209" s="101"/>
      <c r="F209" s="101"/>
      <c r="G209" s="28"/>
      <c r="H209" s="28"/>
      <c r="I209" s="28"/>
      <c r="J209" s="28"/>
      <c r="K209" s="28"/>
      <c r="L209" s="28"/>
    </row>
    <row r="210" spans="5:12">
      <c r="E210" s="101"/>
      <c r="F210" s="101"/>
      <c r="G210" s="28"/>
      <c r="H210" s="28"/>
      <c r="I210" s="28"/>
      <c r="J210" s="28"/>
      <c r="K210" s="28"/>
      <c r="L210" s="28"/>
    </row>
    <row r="211" spans="5:12">
      <c r="E211" s="101"/>
      <c r="F211" s="101"/>
      <c r="G211" s="28"/>
      <c r="H211" s="28"/>
      <c r="I211" s="28"/>
      <c r="J211" s="28"/>
      <c r="K211" s="28"/>
      <c r="L211" s="28"/>
    </row>
    <row r="212" spans="5:12">
      <c r="E212" s="101"/>
      <c r="F212" s="101"/>
      <c r="G212" s="28"/>
      <c r="H212" s="28"/>
      <c r="I212" s="28"/>
      <c r="J212" s="28"/>
      <c r="K212" s="28"/>
      <c r="L212" s="28"/>
    </row>
    <row r="213" spans="5:12">
      <c r="E213" s="101"/>
      <c r="F213" s="101"/>
      <c r="G213" s="28"/>
      <c r="H213" s="28"/>
      <c r="I213" s="28"/>
      <c r="J213" s="28"/>
      <c r="K213" s="28"/>
      <c r="L213" s="28"/>
    </row>
    <row r="214" spans="5:12">
      <c r="E214" s="101"/>
      <c r="F214" s="101"/>
      <c r="G214" s="28"/>
      <c r="H214" s="28"/>
      <c r="I214" s="28"/>
      <c r="J214" s="28"/>
      <c r="K214" s="28"/>
      <c r="L214" s="28"/>
    </row>
    <row r="215" spans="5:12">
      <c r="E215" s="101"/>
      <c r="F215" s="101"/>
      <c r="G215" s="28"/>
      <c r="H215" s="28"/>
      <c r="I215" s="28"/>
      <c r="J215" s="28"/>
      <c r="K215" s="28"/>
      <c r="L215" s="28"/>
    </row>
    <row r="216" spans="5:12">
      <c r="E216" s="101"/>
      <c r="F216" s="101"/>
      <c r="G216" s="28"/>
      <c r="H216" s="28"/>
      <c r="I216" s="28"/>
      <c r="J216" s="28"/>
      <c r="K216" s="28"/>
      <c r="L216" s="28"/>
    </row>
    <row r="217" spans="5:12">
      <c r="E217" s="101"/>
      <c r="F217" s="101"/>
      <c r="G217" s="28"/>
      <c r="H217" s="28"/>
      <c r="I217" s="28"/>
      <c r="J217" s="28"/>
      <c r="K217" s="28"/>
      <c r="L217" s="28"/>
    </row>
    <row r="218" spans="5:12">
      <c r="E218" s="101"/>
      <c r="F218" s="101"/>
      <c r="G218" s="28"/>
      <c r="H218" s="28"/>
      <c r="I218" s="28"/>
      <c r="J218" s="28"/>
      <c r="K218" s="28"/>
      <c r="L218" s="28"/>
    </row>
    <row r="219" spans="5:12">
      <c r="E219" s="101"/>
      <c r="F219" s="101"/>
      <c r="G219" s="28"/>
      <c r="H219" s="28"/>
      <c r="I219" s="28"/>
      <c r="J219" s="28"/>
      <c r="K219" s="28"/>
      <c r="L219" s="28"/>
    </row>
    <row r="220" spans="5:12">
      <c r="E220" s="101"/>
      <c r="F220" s="101"/>
      <c r="G220" s="28"/>
      <c r="H220" s="28"/>
      <c r="I220" s="28"/>
      <c r="J220" s="28"/>
      <c r="K220" s="28"/>
      <c r="L220" s="28"/>
    </row>
    <row r="221" spans="5:12">
      <c r="E221" s="101"/>
      <c r="F221" s="101"/>
      <c r="G221" s="28"/>
      <c r="H221" s="28"/>
      <c r="I221" s="28"/>
      <c r="J221" s="28"/>
      <c r="K221" s="28"/>
      <c r="L221" s="28"/>
    </row>
    <row r="222" spans="5:12">
      <c r="E222" s="101"/>
      <c r="F222" s="101"/>
      <c r="G222" s="28"/>
      <c r="H222" s="28"/>
      <c r="I222" s="28"/>
      <c r="J222" s="28"/>
      <c r="K222" s="28"/>
      <c r="L222" s="28"/>
    </row>
    <row r="223" spans="5:12">
      <c r="E223" s="101"/>
      <c r="F223" s="101"/>
      <c r="G223" s="28"/>
      <c r="H223" s="28"/>
      <c r="I223" s="28"/>
      <c r="J223" s="28"/>
      <c r="K223" s="28"/>
      <c r="L223" s="28"/>
    </row>
    <row r="224" spans="5:12">
      <c r="E224" s="101"/>
      <c r="F224" s="101"/>
      <c r="G224" s="28"/>
      <c r="H224" s="28"/>
      <c r="I224" s="28"/>
      <c r="J224" s="28"/>
      <c r="K224" s="28"/>
      <c r="L224" s="28"/>
    </row>
    <row r="225" spans="5:12">
      <c r="E225" s="101"/>
      <c r="F225" s="101"/>
      <c r="G225" s="28"/>
      <c r="H225" s="28"/>
      <c r="I225" s="28"/>
      <c r="J225" s="28"/>
      <c r="K225" s="28"/>
      <c r="L225" s="28"/>
    </row>
    <row r="226" spans="5:12">
      <c r="E226" s="101"/>
      <c r="F226" s="101"/>
      <c r="G226" s="28"/>
      <c r="H226" s="28"/>
      <c r="I226" s="28"/>
      <c r="J226" s="28"/>
      <c r="K226" s="28"/>
      <c r="L226" s="28"/>
    </row>
    <row r="227" spans="5:12">
      <c r="E227" s="101"/>
      <c r="F227" s="101"/>
      <c r="G227" s="28"/>
      <c r="H227" s="28"/>
      <c r="I227" s="28"/>
      <c r="J227" s="28"/>
      <c r="K227" s="28"/>
      <c r="L227" s="28"/>
    </row>
    <row r="228" spans="5:12">
      <c r="E228" s="101"/>
      <c r="F228" s="101"/>
      <c r="G228" s="28"/>
      <c r="H228" s="28"/>
      <c r="I228" s="28"/>
      <c r="J228" s="28"/>
      <c r="K228" s="28"/>
      <c r="L228" s="28"/>
    </row>
    <row r="229" spans="5:12">
      <c r="E229" s="101"/>
      <c r="F229" s="101"/>
      <c r="G229" s="28"/>
      <c r="H229" s="28"/>
      <c r="I229" s="28"/>
      <c r="J229" s="28"/>
      <c r="K229" s="28"/>
      <c r="L229" s="28"/>
    </row>
    <row r="230" spans="5:12">
      <c r="E230" s="101"/>
      <c r="F230" s="101"/>
      <c r="G230" s="28"/>
      <c r="H230" s="28"/>
      <c r="I230" s="28"/>
      <c r="J230" s="28"/>
      <c r="K230" s="28"/>
      <c r="L230" s="28"/>
    </row>
    <row r="231" spans="5:12">
      <c r="E231" s="101"/>
      <c r="F231" s="101"/>
      <c r="G231" s="28"/>
      <c r="H231" s="28"/>
      <c r="I231" s="28"/>
      <c r="J231" s="28"/>
      <c r="K231" s="28"/>
      <c r="L231" s="28"/>
    </row>
    <row r="232" spans="5:12">
      <c r="E232" s="101"/>
      <c r="F232" s="101"/>
      <c r="G232" s="28"/>
      <c r="H232" s="28"/>
      <c r="I232" s="28"/>
      <c r="J232" s="28"/>
      <c r="K232" s="28"/>
      <c r="L232" s="28"/>
    </row>
    <row r="233" spans="5:12">
      <c r="E233" s="101"/>
      <c r="F233" s="101"/>
      <c r="G233" s="28"/>
      <c r="H233" s="28"/>
      <c r="I233" s="28"/>
      <c r="J233" s="28"/>
      <c r="K233" s="28"/>
      <c r="L233" s="28"/>
    </row>
    <row r="234" spans="5:12">
      <c r="E234" s="101"/>
      <c r="F234" s="101"/>
      <c r="G234" s="28"/>
      <c r="H234" s="28"/>
      <c r="I234" s="28"/>
      <c r="J234" s="28"/>
      <c r="K234" s="28"/>
      <c r="L234" s="28"/>
    </row>
    <row r="235" spans="5:12">
      <c r="E235" s="101"/>
      <c r="F235" s="101"/>
      <c r="G235" s="28"/>
      <c r="H235" s="28"/>
      <c r="I235" s="28"/>
      <c r="J235" s="28"/>
      <c r="K235" s="28"/>
      <c r="L235" s="28"/>
    </row>
    <row r="236" spans="5:12">
      <c r="E236" s="101"/>
      <c r="F236" s="101"/>
      <c r="G236" s="28"/>
      <c r="H236" s="28"/>
      <c r="I236" s="28"/>
      <c r="J236" s="28"/>
      <c r="K236" s="28"/>
      <c r="L236" s="28"/>
    </row>
    <row r="237" spans="5:12">
      <c r="E237" s="101"/>
      <c r="F237" s="101"/>
      <c r="G237" s="28"/>
      <c r="H237" s="28"/>
      <c r="I237" s="28"/>
      <c r="J237" s="28"/>
      <c r="K237" s="28"/>
      <c r="L237" s="28"/>
    </row>
    <row r="238" spans="5:12">
      <c r="E238" s="101"/>
      <c r="F238" s="101"/>
      <c r="G238" s="28"/>
      <c r="H238" s="28"/>
      <c r="I238" s="28"/>
      <c r="J238" s="28"/>
      <c r="K238" s="28"/>
      <c r="L238" s="28"/>
    </row>
    <row r="239" spans="5:12">
      <c r="E239" s="101"/>
      <c r="F239" s="101"/>
      <c r="G239" s="28"/>
      <c r="H239" s="28"/>
      <c r="I239" s="28"/>
      <c r="J239" s="28"/>
      <c r="K239" s="28"/>
      <c r="L239" s="28"/>
    </row>
    <row r="240" spans="5:12">
      <c r="E240" s="101"/>
      <c r="F240" s="101"/>
      <c r="G240" s="28"/>
      <c r="H240" s="28"/>
      <c r="I240" s="28"/>
      <c r="J240" s="28"/>
      <c r="K240" s="28"/>
      <c r="L240" s="28"/>
    </row>
    <row r="241" spans="5:12">
      <c r="E241" s="101"/>
      <c r="F241" s="101"/>
      <c r="G241" s="28"/>
      <c r="H241" s="28"/>
      <c r="I241" s="28"/>
      <c r="J241" s="28"/>
      <c r="K241" s="28"/>
      <c r="L241" s="28"/>
    </row>
    <row r="242" spans="5:12">
      <c r="E242" s="101"/>
      <c r="F242" s="101"/>
      <c r="G242" s="28"/>
      <c r="H242" s="28"/>
      <c r="I242" s="28"/>
      <c r="J242" s="28"/>
      <c r="K242" s="28"/>
      <c r="L242" s="28"/>
    </row>
    <row r="243" spans="5:12">
      <c r="E243" s="101"/>
      <c r="F243" s="101"/>
      <c r="G243" s="28"/>
      <c r="H243" s="28"/>
      <c r="I243" s="28"/>
      <c r="J243" s="28"/>
      <c r="K243" s="28"/>
      <c r="L243" s="28"/>
    </row>
    <row r="244" spans="5:12">
      <c r="E244" s="101"/>
      <c r="F244" s="101"/>
      <c r="G244" s="28"/>
      <c r="H244" s="28"/>
      <c r="I244" s="28"/>
      <c r="J244" s="28"/>
      <c r="K244" s="28"/>
      <c r="L244" s="28"/>
    </row>
    <row r="245" spans="5:12">
      <c r="E245" s="101"/>
      <c r="F245" s="101"/>
      <c r="G245" s="28"/>
      <c r="H245" s="28"/>
      <c r="I245" s="28"/>
      <c r="J245" s="28"/>
      <c r="K245" s="28"/>
      <c r="L245" s="28"/>
    </row>
    <row r="246" spans="5:12">
      <c r="E246" s="101"/>
      <c r="F246" s="101"/>
      <c r="G246" s="28"/>
      <c r="H246" s="28"/>
      <c r="I246" s="28"/>
      <c r="J246" s="28"/>
      <c r="K246" s="28"/>
      <c r="L246" s="28"/>
    </row>
    <row r="247" spans="5:12">
      <c r="E247" s="101"/>
      <c r="F247" s="101"/>
      <c r="G247" s="28"/>
      <c r="H247" s="28"/>
      <c r="I247" s="28"/>
      <c r="J247" s="28"/>
      <c r="K247" s="28"/>
      <c r="L247" s="28"/>
    </row>
    <row r="248" spans="5:12">
      <c r="E248" s="101"/>
      <c r="F248" s="101"/>
      <c r="G248" s="28"/>
      <c r="H248" s="28"/>
      <c r="I248" s="28"/>
      <c r="J248" s="28"/>
      <c r="K248" s="28"/>
      <c r="L248" s="28"/>
    </row>
    <row r="249" spans="5:12">
      <c r="E249" s="101"/>
      <c r="F249" s="101"/>
      <c r="G249" s="28"/>
      <c r="H249" s="28"/>
      <c r="I249" s="28"/>
      <c r="J249" s="28"/>
      <c r="K249" s="28"/>
      <c r="L249" s="28"/>
    </row>
    <row r="250" spans="5:12">
      <c r="E250" s="101"/>
      <c r="F250" s="101"/>
      <c r="G250" s="28"/>
      <c r="H250" s="28"/>
      <c r="I250" s="28"/>
      <c r="J250" s="28"/>
      <c r="K250" s="28"/>
      <c r="L250" s="28"/>
    </row>
    <row r="251" spans="5:12">
      <c r="E251" s="101"/>
      <c r="F251" s="101"/>
      <c r="G251" s="28"/>
      <c r="H251" s="28"/>
      <c r="I251" s="28"/>
      <c r="J251" s="28"/>
      <c r="K251" s="28"/>
      <c r="L251" s="28"/>
    </row>
    <row r="252" spans="5:12">
      <c r="E252" s="101"/>
      <c r="F252" s="101"/>
      <c r="G252" s="28"/>
      <c r="H252" s="28"/>
      <c r="I252" s="28"/>
      <c r="J252" s="28"/>
      <c r="K252" s="28"/>
      <c r="L252" s="28"/>
    </row>
    <row r="253" spans="5:12">
      <c r="E253" s="101"/>
      <c r="F253" s="101"/>
      <c r="G253" s="28"/>
      <c r="H253" s="28"/>
      <c r="I253" s="28"/>
      <c r="J253" s="28"/>
      <c r="K253" s="28"/>
      <c r="L253" s="28"/>
    </row>
    <row r="254" spans="5:12">
      <c r="E254" s="101"/>
      <c r="F254" s="101"/>
      <c r="G254" s="28"/>
      <c r="H254" s="28"/>
      <c r="I254" s="28"/>
      <c r="J254" s="28"/>
      <c r="K254" s="28"/>
      <c r="L254" s="28"/>
    </row>
    <row r="255" spans="5:12">
      <c r="E255" s="101"/>
      <c r="F255" s="101"/>
      <c r="G255" s="28"/>
      <c r="H255" s="28"/>
      <c r="I255" s="28"/>
      <c r="J255" s="28"/>
      <c r="K255" s="28"/>
      <c r="L255" s="28"/>
    </row>
    <row r="256" spans="5:12">
      <c r="E256" s="101"/>
      <c r="F256" s="101"/>
      <c r="G256" s="28"/>
      <c r="H256" s="28"/>
      <c r="I256" s="28"/>
      <c r="J256" s="28"/>
      <c r="K256" s="28"/>
      <c r="L256" s="28"/>
    </row>
    <row r="257" spans="5:12">
      <c r="E257" s="101"/>
      <c r="F257" s="101"/>
      <c r="G257" s="28"/>
      <c r="H257" s="28"/>
      <c r="I257" s="28"/>
      <c r="J257" s="28"/>
      <c r="K257" s="28"/>
      <c r="L257" s="28"/>
    </row>
    <row r="258" spans="5:12">
      <c r="E258" s="101"/>
      <c r="F258" s="101"/>
      <c r="G258" s="28"/>
      <c r="H258" s="28"/>
      <c r="I258" s="28"/>
      <c r="J258" s="28"/>
      <c r="K258" s="28"/>
      <c r="L258" s="28"/>
    </row>
    <row r="259" spans="5:12">
      <c r="E259" s="101"/>
      <c r="F259" s="101"/>
      <c r="G259" s="28"/>
      <c r="H259" s="28"/>
      <c r="I259" s="28"/>
      <c r="J259" s="28"/>
      <c r="K259" s="28"/>
      <c r="L259" s="28"/>
    </row>
    <row r="260" spans="5:12">
      <c r="E260" s="101"/>
      <c r="F260" s="101"/>
      <c r="G260" s="28"/>
      <c r="H260" s="28"/>
      <c r="I260" s="28"/>
      <c r="J260" s="28"/>
      <c r="K260" s="28"/>
      <c r="L260" s="28"/>
    </row>
    <row r="261" spans="5:12">
      <c r="E261" s="101"/>
      <c r="F261" s="101"/>
      <c r="G261" s="28"/>
      <c r="H261" s="28"/>
      <c r="I261" s="28"/>
      <c r="J261" s="28"/>
      <c r="K261" s="28"/>
      <c r="L261" s="28"/>
    </row>
    <row r="262" spans="5:12">
      <c r="E262" s="101"/>
      <c r="F262" s="101"/>
      <c r="G262" s="28"/>
      <c r="H262" s="28"/>
      <c r="I262" s="28"/>
      <c r="J262" s="28"/>
      <c r="K262" s="28"/>
      <c r="L262" s="28"/>
    </row>
    <row r="263" spans="5:12">
      <c r="E263" s="101"/>
      <c r="F263" s="101"/>
      <c r="G263" s="28"/>
      <c r="H263" s="28"/>
      <c r="I263" s="28"/>
      <c r="J263" s="28"/>
      <c r="K263" s="28"/>
      <c r="L263" s="28"/>
    </row>
    <row r="264" spans="5:12">
      <c r="E264" s="101"/>
      <c r="F264" s="101"/>
      <c r="G264" s="28"/>
      <c r="H264" s="28"/>
      <c r="I264" s="28"/>
      <c r="J264" s="28"/>
      <c r="K264" s="28"/>
      <c r="L264" s="28"/>
    </row>
    <row r="265" spans="5:12">
      <c r="E265" s="101"/>
      <c r="F265" s="101"/>
      <c r="G265" s="28"/>
      <c r="H265" s="28"/>
      <c r="I265" s="28"/>
      <c r="J265" s="28"/>
      <c r="K265" s="28"/>
      <c r="L265" s="28"/>
    </row>
    <row r="266" spans="5:12">
      <c r="E266" s="101"/>
      <c r="F266" s="101"/>
      <c r="G266" s="28"/>
      <c r="H266" s="28"/>
      <c r="I266" s="28"/>
      <c r="J266" s="28"/>
      <c r="K266" s="28"/>
      <c r="L266" s="28"/>
    </row>
    <row r="267" spans="5:12">
      <c r="E267" s="101"/>
      <c r="F267" s="101"/>
      <c r="G267" s="28"/>
      <c r="H267" s="28"/>
      <c r="I267" s="28"/>
      <c r="J267" s="28"/>
      <c r="K267" s="28"/>
      <c r="L267" s="28"/>
    </row>
    <row r="268" spans="5:12">
      <c r="E268" s="101"/>
      <c r="F268" s="101"/>
      <c r="G268" s="28"/>
      <c r="H268" s="28"/>
      <c r="I268" s="28"/>
      <c r="J268" s="28"/>
      <c r="K268" s="28"/>
      <c r="L268" s="28"/>
    </row>
    <row r="269" spans="5:12">
      <c r="E269" s="101"/>
      <c r="F269" s="101"/>
      <c r="G269" s="28"/>
      <c r="H269" s="28"/>
      <c r="I269" s="28"/>
      <c r="J269" s="28"/>
      <c r="K269" s="28"/>
      <c r="L269" s="28"/>
    </row>
    <row r="270" spans="5:12">
      <c r="E270" s="101"/>
      <c r="F270" s="101"/>
      <c r="G270" s="28"/>
      <c r="H270" s="28"/>
      <c r="I270" s="28"/>
      <c r="J270" s="28"/>
      <c r="K270" s="28"/>
      <c r="L270" s="28"/>
    </row>
    <row r="271" spans="5:12">
      <c r="E271" s="101"/>
      <c r="F271" s="101"/>
      <c r="G271" s="28"/>
      <c r="H271" s="28"/>
      <c r="I271" s="28"/>
      <c r="J271" s="28"/>
      <c r="K271" s="28"/>
      <c r="L271" s="28"/>
    </row>
    <row r="272" spans="5:12">
      <c r="E272" s="101"/>
      <c r="F272" s="101"/>
      <c r="G272" s="28"/>
      <c r="H272" s="28"/>
      <c r="I272" s="28"/>
      <c r="J272" s="28"/>
      <c r="K272" s="28"/>
      <c r="L272" s="28"/>
    </row>
    <row r="273" spans="5:12">
      <c r="E273" s="101"/>
      <c r="F273" s="101"/>
      <c r="G273" s="28"/>
      <c r="H273" s="28"/>
      <c r="I273" s="28"/>
      <c r="J273" s="28"/>
      <c r="K273" s="28"/>
      <c r="L273" s="28"/>
    </row>
    <row r="274" spans="5:12">
      <c r="E274" s="101"/>
      <c r="F274" s="101"/>
      <c r="G274" s="28"/>
      <c r="H274" s="28"/>
      <c r="I274" s="28"/>
      <c r="J274" s="28"/>
      <c r="K274" s="28"/>
      <c r="L274" s="28"/>
    </row>
    <row r="275" spans="5:12">
      <c r="E275" s="101"/>
      <c r="F275" s="101"/>
      <c r="G275" s="28"/>
      <c r="H275" s="28"/>
      <c r="I275" s="28"/>
      <c r="J275" s="28"/>
      <c r="K275" s="28"/>
      <c r="L275" s="28"/>
    </row>
    <row r="276" spans="5:12">
      <c r="E276" s="101"/>
      <c r="F276" s="101"/>
      <c r="G276" s="28"/>
      <c r="H276" s="28"/>
      <c r="I276" s="28"/>
      <c r="J276" s="28"/>
      <c r="K276" s="28"/>
      <c r="L276" s="28"/>
    </row>
    <row r="277" spans="5:12">
      <c r="E277" s="101"/>
      <c r="F277" s="101"/>
      <c r="G277" s="28"/>
      <c r="H277" s="28"/>
      <c r="I277" s="28"/>
      <c r="J277" s="28"/>
      <c r="K277" s="28"/>
      <c r="L277" s="28"/>
    </row>
    <row r="278" spans="5:12">
      <c r="E278" s="101"/>
      <c r="F278" s="101"/>
      <c r="G278" s="28"/>
      <c r="H278" s="28"/>
      <c r="I278" s="28"/>
      <c r="J278" s="28"/>
      <c r="K278" s="28"/>
      <c r="L278" s="28"/>
    </row>
    <row r="279" spans="5:12">
      <c r="E279" s="101"/>
      <c r="F279" s="101"/>
      <c r="G279" s="28"/>
      <c r="H279" s="28"/>
      <c r="I279" s="28"/>
      <c r="J279" s="28"/>
      <c r="K279" s="28"/>
      <c r="L279" s="28"/>
    </row>
    <row r="280" spans="5:12">
      <c r="E280" s="101"/>
      <c r="F280" s="101"/>
      <c r="G280" s="28"/>
      <c r="H280" s="28"/>
      <c r="I280" s="28"/>
      <c r="J280" s="28"/>
      <c r="K280" s="28"/>
      <c r="L280" s="28"/>
    </row>
    <row r="281" spans="5:12">
      <c r="E281" s="101"/>
      <c r="F281" s="101"/>
      <c r="G281" s="28"/>
      <c r="H281" s="28"/>
      <c r="I281" s="28"/>
      <c r="J281" s="28"/>
      <c r="K281" s="28"/>
      <c r="L281" s="28"/>
    </row>
    <row r="282" spans="5:12">
      <c r="E282" s="101"/>
      <c r="F282" s="101"/>
      <c r="G282" s="28"/>
      <c r="H282" s="28"/>
      <c r="I282" s="28"/>
      <c r="J282" s="28"/>
      <c r="K282" s="28"/>
      <c r="L282" s="28"/>
    </row>
    <row r="283" spans="5:12">
      <c r="E283" s="101"/>
      <c r="F283" s="101"/>
      <c r="G283" s="28"/>
      <c r="H283" s="28"/>
      <c r="I283" s="28"/>
      <c r="J283" s="28"/>
      <c r="K283" s="28"/>
      <c r="L283" s="28"/>
    </row>
    <row r="284" spans="5:12">
      <c r="E284" s="101"/>
      <c r="F284" s="101"/>
      <c r="G284" s="28"/>
      <c r="H284" s="28"/>
      <c r="I284" s="28"/>
      <c r="J284" s="28"/>
      <c r="K284" s="28"/>
      <c r="L284" s="28"/>
    </row>
    <row r="285" spans="5:12">
      <c r="E285" s="101"/>
      <c r="F285" s="101"/>
      <c r="G285" s="28"/>
      <c r="H285" s="28"/>
      <c r="I285" s="28"/>
      <c r="J285" s="28"/>
      <c r="K285" s="28"/>
      <c r="L285" s="28"/>
    </row>
    <row r="286" spans="5:12">
      <c r="E286" s="101"/>
      <c r="F286" s="101"/>
      <c r="G286" s="28"/>
      <c r="H286" s="28"/>
      <c r="I286" s="28"/>
      <c r="J286" s="28"/>
      <c r="K286" s="28"/>
      <c r="L286" s="28"/>
    </row>
    <row r="287" spans="5:12">
      <c r="E287" s="101"/>
      <c r="F287" s="101"/>
      <c r="G287" s="28"/>
      <c r="H287" s="28"/>
      <c r="I287" s="28"/>
      <c r="J287" s="28"/>
      <c r="K287" s="28"/>
      <c r="L287" s="28"/>
    </row>
    <row r="288" spans="5:12">
      <c r="E288" s="101"/>
      <c r="F288" s="101"/>
      <c r="G288" s="28"/>
      <c r="H288" s="28"/>
      <c r="I288" s="28"/>
      <c r="J288" s="28"/>
      <c r="K288" s="28"/>
      <c r="L288" s="28"/>
    </row>
    <row r="289" spans="5:12">
      <c r="E289" s="101"/>
      <c r="F289" s="101"/>
      <c r="G289" s="28"/>
      <c r="H289" s="28"/>
      <c r="I289" s="28"/>
      <c r="J289" s="28"/>
      <c r="K289" s="28"/>
      <c r="L289" s="28"/>
    </row>
    <row r="290" spans="5:12">
      <c r="E290" s="101"/>
      <c r="F290" s="101"/>
      <c r="G290" s="28"/>
      <c r="H290" s="28"/>
      <c r="I290" s="28"/>
      <c r="J290" s="28"/>
      <c r="K290" s="28"/>
      <c r="L290" s="28"/>
    </row>
    <row r="291" spans="5:12">
      <c r="E291" s="101"/>
      <c r="F291" s="101"/>
      <c r="G291" s="28"/>
      <c r="H291" s="28"/>
      <c r="I291" s="28"/>
      <c r="J291" s="28"/>
      <c r="K291" s="28"/>
      <c r="L291" s="28"/>
    </row>
    <row r="292" spans="5:12">
      <c r="E292" s="101"/>
      <c r="F292" s="101"/>
      <c r="G292" s="28"/>
      <c r="H292" s="28"/>
      <c r="I292" s="28"/>
      <c r="J292" s="28"/>
      <c r="K292" s="28"/>
      <c r="L292" s="28"/>
    </row>
    <row r="293" spans="5:12">
      <c r="E293" s="101"/>
      <c r="F293" s="101"/>
      <c r="G293" s="28"/>
      <c r="H293" s="28"/>
      <c r="I293" s="28"/>
      <c r="J293" s="28"/>
      <c r="K293" s="28"/>
      <c r="L293" s="28"/>
    </row>
    <row r="294" spans="5:12">
      <c r="E294" s="101"/>
      <c r="F294" s="101"/>
      <c r="G294" s="28"/>
      <c r="H294" s="28"/>
      <c r="I294" s="28"/>
      <c r="J294" s="28"/>
      <c r="K294" s="28"/>
      <c r="L294" s="28"/>
    </row>
    <row r="295" spans="5:12">
      <c r="E295" s="101"/>
      <c r="F295" s="101"/>
      <c r="G295" s="28"/>
      <c r="H295" s="28"/>
      <c r="I295" s="28"/>
      <c r="J295" s="28"/>
      <c r="K295" s="28"/>
      <c r="L295" s="28"/>
    </row>
    <row r="296" spans="5:12">
      <c r="E296" s="101"/>
      <c r="F296" s="101"/>
      <c r="G296" s="28"/>
      <c r="H296" s="28"/>
      <c r="I296" s="28"/>
      <c r="J296" s="28"/>
      <c r="K296" s="28"/>
      <c r="L296" s="28"/>
    </row>
    <row r="297" spans="5:12">
      <c r="E297" s="101"/>
      <c r="F297" s="101"/>
      <c r="G297" s="28"/>
      <c r="H297" s="28"/>
      <c r="I297" s="28"/>
      <c r="J297" s="28"/>
      <c r="K297" s="28"/>
      <c r="L297" s="28"/>
    </row>
    <row r="298" spans="5:12">
      <c r="E298" s="101"/>
      <c r="F298" s="101"/>
      <c r="G298" s="28"/>
      <c r="H298" s="28"/>
      <c r="I298" s="28"/>
      <c r="J298" s="28"/>
      <c r="K298" s="28"/>
      <c r="L298" s="28"/>
    </row>
    <row r="299" spans="5:12">
      <c r="E299" s="101"/>
      <c r="F299" s="101"/>
      <c r="G299" s="28"/>
      <c r="H299" s="28"/>
      <c r="I299" s="28"/>
      <c r="J299" s="28"/>
      <c r="K299" s="28"/>
      <c r="L299" s="28"/>
    </row>
    <row r="300" spans="5:12">
      <c r="E300" s="101"/>
      <c r="F300" s="101"/>
      <c r="G300" s="28"/>
      <c r="H300" s="28"/>
      <c r="I300" s="28"/>
      <c r="J300" s="28"/>
      <c r="K300" s="28"/>
      <c r="L300" s="28"/>
    </row>
    <row r="301" spans="5:12">
      <c r="E301" s="101"/>
      <c r="F301" s="101"/>
      <c r="G301" s="28"/>
      <c r="H301" s="28"/>
      <c r="I301" s="28"/>
      <c r="J301" s="28"/>
      <c r="K301" s="28"/>
      <c r="L301" s="28"/>
    </row>
    <row r="302" spans="5:12">
      <c r="E302" s="101"/>
      <c r="F302" s="101"/>
      <c r="G302" s="28"/>
      <c r="H302" s="28"/>
      <c r="I302" s="28"/>
      <c r="J302" s="28"/>
      <c r="K302" s="28"/>
      <c r="L302" s="28"/>
    </row>
    <row r="303" spans="5:12">
      <c r="E303" s="101"/>
      <c r="F303" s="101"/>
      <c r="G303" s="28"/>
      <c r="H303" s="28"/>
      <c r="I303" s="28"/>
      <c r="J303" s="28"/>
      <c r="K303" s="28"/>
      <c r="L303" s="28"/>
    </row>
    <row r="304" spans="5:12">
      <c r="E304" s="101"/>
      <c r="F304" s="101"/>
      <c r="G304" s="28"/>
      <c r="H304" s="28"/>
      <c r="I304" s="28"/>
      <c r="J304" s="28"/>
      <c r="K304" s="28"/>
      <c r="L304" s="28"/>
    </row>
    <row r="305" spans="5:12">
      <c r="E305" s="101"/>
      <c r="F305" s="101"/>
      <c r="G305" s="28"/>
      <c r="H305" s="28"/>
      <c r="I305" s="28"/>
      <c r="J305" s="28"/>
      <c r="K305" s="28"/>
      <c r="L305" s="28"/>
    </row>
    <row r="306" spans="5:12">
      <c r="E306" s="101"/>
      <c r="F306" s="101"/>
      <c r="G306" s="28"/>
      <c r="H306" s="28"/>
      <c r="I306" s="28"/>
      <c r="J306" s="28"/>
      <c r="K306" s="28"/>
      <c r="L306" s="28"/>
    </row>
    <row r="307" spans="5:12">
      <c r="E307" s="101"/>
      <c r="F307" s="101"/>
      <c r="G307" s="28"/>
      <c r="H307" s="28"/>
      <c r="I307" s="28"/>
      <c r="J307" s="28"/>
      <c r="K307" s="28"/>
      <c r="L307" s="28"/>
    </row>
    <row r="308" spans="5:12">
      <c r="E308" s="101"/>
      <c r="F308" s="101"/>
      <c r="G308" s="28"/>
      <c r="H308" s="28"/>
      <c r="I308" s="28"/>
      <c r="J308" s="28"/>
      <c r="K308" s="28"/>
      <c r="L308" s="28"/>
    </row>
    <row r="309" spans="5:12">
      <c r="E309" s="101"/>
      <c r="F309" s="101"/>
      <c r="G309" s="28"/>
      <c r="H309" s="28"/>
      <c r="I309" s="28"/>
      <c r="J309" s="28"/>
      <c r="K309" s="28"/>
      <c r="L309" s="28"/>
    </row>
    <row r="310" spans="5:12">
      <c r="E310" s="101"/>
      <c r="F310" s="101"/>
      <c r="G310" s="28"/>
      <c r="H310" s="28"/>
      <c r="I310" s="28"/>
      <c r="J310" s="28"/>
      <c r="K310" s="28"/>
      <c r="L310" s="28"/>
    </row>
    <row r="311" spans="5:12">
      <c r="E311" s="101"/>
      <c r="F311" s="101"/>
      <c r="G311" s="28"/>
      <c r="H311" s="28"/>
      <c r="I311" s="28"/>
      <c r="J311" s="28"/>
      <c r="K311" s="28"/>
      <c r="L311" s="28"/>
    </row>
    <row r="312" spans="5:12">
      <c r="E312" s="101"/>
      <c r="F312" s="101"/>
      <c r="G312" s="28"/>
      <c r="H312" s="28"/>
      <c r="I312" s="28"/>
      <c r="J312" s="28"/>
      <c r="K312" s="28"/>
      <c r="L312" s="28"/>
    </row>
    <row r="313" spans="5:12">
      <c r="E313" s="101"/>
      <c r="F313" s="101"/>
      <c r="G313" s="28"/>
      <c r="H313" s="28"/>
      <c r="I313" s="28"/>
      <c r="J313" s="28"/>
      <c r="K313" s="28"/>
      <c r="L313" s="28"/>
    </row>
    <row r="314" spans="5:12">
      <c r="E314" s="101"/>
      <c r="F314" s="101"/>
      <c r="G314" s="28"/>
      <c r="H314" s="28"/>
      <c r="I314" s="28"/>
      <c r="J314" s="28"/>
      <c r="K314" s="28"/>
      <c r="L314" s="28"/>
    </row>
    <row r="315" spans="5:12">
      <c r="E315" s="101"/>
      <c r="F315" s="101"/>
      <c r="G315" s="28"/>
      <c r="H315" s="28"/>
      <c r="I315" s="28"/>
      <c r="J315" s="28"/>
      <c r="K315" s="28"/>
      <c r="L315" s="28"/>
    </row>
    <row r="316" spans="5:12">
      <c r="E316" s="101"/>
      <c r="F316" s="101"/>
      <c r="G316" s="28"/>
      <c r="H316" s="28"/>
      <c r="I316" s="28"/>
      <c r="J316" s="28"/>
      <c r="K316" s="28"/>
      <c r="L316" s="28"/>
    </row>
  </sheetData>
  <mergeCells count="21">
    <mergeCell ref="A47:B47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0:B40"/>
    <mergeCell ref="A61:B61"/>
    <mergeCell ref="A75:B75"/>
    <mergeCell ref="A77:B77"/>
    <mergeCell ref="A83:B83"/>
    <mergeCell ref="A89:B8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B985-42F5-47E4-ACE7-96ADD153AC36}">
  <dimension ref="A7:P65"/>
  <sheetViews>
    <sheetView showGridLines="0" view="pageBreakPreview" zoomScale="60" zoomScaleNormal="85" workbookViewId="0">
      <pane xSplit="1" topLeftCell="F1" activePane="topRight" state="frozen"/>
      <selection pane="topRight" activeCell="L25" sqref="L25"/>
    </sheetView>
  </sheetViews>
  <sheetFormatPr baseColWidth="10" defaultRowHeight="12.75"/>
  <cols>
    <col min="1" max="1" width="37.85546875" style="1" bestFit="1" customWidth="1"/>
    <col min="2" max="2" width="19" style="4" customWidth="1"/>
    <col min="3" max="8" width="19" style="5" customWidth="1"/>
    <col min="9" max="9" width="19.5703125" style="5" customWidth="1"/>
    <col min="10" max="11" width="19" style="5" customWidth="1"/>
    <col min="12" max="13" width="20" style="1" customWidth="1"/>
    <col min="14" max="14" width="19" style="5" customWidth="1"/>
    <col min="15" max="15" width="14.85546875" style="2" bestFit="1" customWidth="1"/>
    <col min="16" max="131" width="11.42578125" style="1"/>
    <col min="132" max="132" width="37.85546875" style="1" bestFit="1" customWidth="1"/>
    <col min="133" max="133" width="23" style="1" bestFit="1" customWidth="1"/>
    <col min="134" max="145" width="19" style="1" customWidth="1"/>
    <col min="146" max="146" width="19.140625" style="1" bestFit="1" customWidth="1"/>
    <col min="147" max="147" width="16" style="1" bestFit="1" customWidth="1"/>
    <col min="148" max="149" width="13.42578125" style="1" bestFit="1" customWidth="1"/>
    <col min="150" max="387" width="11.42578125" style="1"/>
    <col min="388" max="388" width="37.85546875" style="1" bestFit="1" customWidth="1"/>
    <col min="389" max="389" width="23" style="1" bestFit="1" customWidth="1"/>
    <col min="390" max="401" width="19" style="1" customWidth="1"/>
    <col min="402" max="402" width="19.140625" style="1" bestFit="1" customWidth="1"/>
    <col min="403" max="403" width="16" style="1" bestFit="1" customWidth="1"/>
    <col min="404" max="405" width="13.42578125" style="1" bestFit="1" customWidth="1"/>
    <col min="406" max="643" width="11.42578125" style="1"/>
    <col min="644" max="644" width="37.85546875" style="1" bestFit="1" customWidth="1"/>
    <col min="645" max="645" width="23" style="1" bestFit="1" customWidth="1"/>
    <col min="646" max="657" width="19" style="1" customWidth="1"/>
    <col min="658" max="658" width="19.140625" style="1" bestFit="1" customWidth="1"/>
    <col min="659" max="659" width="16" style="1" bestFit="1" customWidth="1"/>
    <col min="660" max="661" width="13.42578125" style="1" bestFit="1" customWidth="1"/>
    <col min="662" max="899" width="11.42578125" style="1"/>
    <col min="900" max="900" width="37.85546875" style="1" bestFit="1" customWidth="1"/>
    <col min="901" max="901" width="23" style="1" bestFit="1" customWidth="1"/>
    <col min="902" max="913" width="19" style="1" customWidth="1"/>
    <col min="914" max="914" width="19.140625" style="1" bestFit="1" customWidth="1"/>
    <col min="915" max="915" width="16" style="1" bestFit="1" customWidth="1"/>
    <col min="916" max="917" width="13.42578125" style="1" bestFit="1" customWidth="1"/>
    <col min="918" max="1155" width="11.42578125" style="1"/>
    <col min="1156" max="1156" width="37.85546875" style="1" bestFit="1" customWidth="1"/>
    <col min="1157" max="1157" width="23" style="1" bestFit="1" customWidth="1"/>
    <col min="1158" max="1169" width="19" style="1" customWidth="1"/>
    <col min="1170" max="1170" width="19.140625" style="1" bestFit="1" customWidth="1"/>
    <col min="1171" max="1171" width="16" style="1" bestFit="1" customWidth="1"/>
    <col min="1172" max="1173" width="13.42578125" style="1" bestFit="1" customWidth="1"/>
    <col min="1174" max="1411" width="11.42578125" style="1"/>
    <col min="1412" max="1412" width="37.85546875" style="1" bestFit="1" customWidth="1"/>
    <col min="1413" max="1413" width="23" style="1" bestFit="1" customWidth="1"/>
    <col min="1414" max="1425" width="19" style="1" customWidth="1"/>
    <col min="1426" max="1426" width="19.140625" style="1" bestFit="1" customWidth="1"/>
    <col min="1427" max="1427" width="16" style="1" bestFit="1" customWidth="1"/>
    <col min="1428" max="1429" width="13.42578125" style="1" bestFit="1" customWidth="1"/>
    <col min="1430" max="1667" width="11.42578125" style="1"/>
    <col min="1668" max="1668" width="37.85546875" style="1" bestFit="1" customWidth="1"/>
    <col min="1669" max="1669" width="23" style="1" bestFit="1" customWidth="1"/>
    <col min="1670" max="1681" width="19" style="1" customWidth="1"/>
    <col min="1682" max="1682" width="19.140625" style="1" bestFit="1" customWidth="1"/>
    <col min="1683" max="1683" width="16" style="1" bestFit="1" customWidth="1"/>
    <col min="1684" max="1685" width="13.42578125" style="1" bestFit="1" customWidth="1"/>
    <col min="1686" max="1923" width="11.42578125" style="1"/>
    <col min="1924" max="1924" width="37.85546875" style="1" bestFit="1" customWidth="1"/>
    <col min="1925" max="1925" width="23" style="1" bestFit="1" customWidth="1"/>
    <col min="1926" max="1937" width="19" style="1" customWidth="1"/>
    <col min="1938" max="1938" width="19.140625" style="1" bestFit="1" customWidth="1"/>
    <col min="1939" max="1939" width="16" style="1" bestFit="1" customWidth="1"/>
    <col min="1940" max="1941" width="13.42578125" style="1" bestFit="1" customWidth="1"/>
    <col min="1942" max="2179" width="11.42578125" style="1"/>
    <col min="2180" max="2180" width="37.85546875" style="1" bestFit="1" customWidth="1"/>
    <col min="2181" max="2181" width="23" style="1" bestFit="1" customWidth="1"/>
    <col min="2182" max="2193" width="19" style="1" customWidth="1"/>
    <col min="2194" max="2194" width="19.140625" style="1" bestFit="1" customWidth="1"/>
    <col min="2195" max="2195" width="16" style="1" bestFit="1" customWidth="1"/>
    <col min="2196" max="2197" width="13.42578125" style="1" bestFit="1" customWidth="1"/>
    <col min="2198" max="2435" width="11.42578125" style="1"/>
    <col min="2436" max="2436" width="37.85546875" style="1" bestFit="1" customWidth="1"/>
    <col min="2437" max="2437" width="23" style="1" bestFit="1" customWidth="1"/>
    <col min="2438" max="2449" width="19" style="1" customWidth="1"/>
    <col min="2450" max="2450" width="19.140625" style="1" bestFit="1" customWidth="1"/>
    <col min="2451" max="2451" width="16" style="1" bestFit="1" customWidth="1"/>
    <col min="2452" max="2453" width="13.42578125" style="1" bestFit="1" customWidth="1"/>
    <col min="2454" max="2691" width="11.42578125" style="1"/>
    <col min="2692" max="2692" width="37.85546875" style="1" bestFit="1" customWidth="1"/>
    <col min="2693" max="2693" width="23" style="1" bestFit="1" customWidth="1"/>
    <col min="2694" max="2705" width="19" style="1" customWidth="1"/>
    <col min="2706" max="2706" width="19.140625" style="1" bestFit="1" customWidth="1"/>
    <col min="2707" max="2707" width="16" style="1" bestFit="1" customWidth="1"/>
    <col min="2708" max="2709" width="13.42578125" style="1" bestFit="1" customWidth="1"/>
    <col min="2710" max="2947" width="11.42578125" style="1"/>
    <col min="2948" max="2948" width="37.85546875" style="1" bestFit="1" customWidth="1"/>
    <col min="2949" max="2949" width="23" style="1" bestFit="1" customWidth="1"/>
    <col min="2950" max="2961" width="19" style="1" customWidth="1"/>
    <col min="2962" max="2962" width="19.140625" style="1" bestFit="1" customWidth="1"/>
    <col min="2963" max="2963" width="16" style="1" bestFit="1" customWidth="1"/>
    <col min="2964" max="2965" width="13.42578125" style="1" bestFit="1" customWidth="1"/>
    <col min="2966" max="3203" width="11.42578125" style="1"/>
    <col min="3204" max="3204" width="37.85546875" style="1" bestFit="1" customWidth="1"/>
    <col min="3205" max="3205" width="23" style="1" bestFit="1" customWidth="1"/>
    <col min="3206" max="3217" width="19" style="1" customWidth="1"/>
    <col min="3218" max="3218" width="19.140625" style="1" bestFit="1" customWidth="1"/>
    <col min="3219" max="3219" width="16" style="1" bestFit="1" customWidth="1"/>
    <col min="3220" max="3221" width="13.42578125" style="1" bestFit="1" customWidth="1"/>
    <col min="3222" max="3459" width="11.42578125" style="1"/>
    <col min="3460" max="3460" width="37.85546875" style="1" bestFit="1" customWidth="1"/>
    <col min="3461" max="3461" width="23" style="1" bestFit="1" customWidth="1"/>
    <col min="3462" max="3473" width="19" style="1" customWidth="1"/>
    <col min="3474" max="3474" width="19.140625" style="1" bestFit="1" customWidth="1"/>
    <col min="3475" max="3475" width="16" style="1" bestFit="1" customWidth="1"/>
    <col min="3476" max="3477" width="13.42578125" style="1" bestFit="1" customWidth="1"/>
    <col min="3478" max="3715" width="11.42578125" style="1"/>
    <col min="3716" max="3716" width="37.85546875" style="1" bestFit="1" customWidth="1"/>
    <col min="3717" max="3717" width="23" style="1" bestFit="1" customWidth="1"/>
    <col min="3718" max="3729" width="19" style="1" customWidth="1"/>
    <col min="3730" max="3730" width="19.140625" style="1" bestFit="1" customWidth="1"/>
    <col min="3731" max="3731" width="16" style="1" bestFit="1" customWidth="1"/>
    <col min="3732" max="3733" width="13.42578125" style="1" bestFit="1" customWidth="1"/>
    <col min="3734" max="3971" width="11.42578125" style="1"/>
    <col min="3972" max="3972" width="37.85546875" style="1" bestFit="1" customWidth="1"/>
    <col min="3973" max="3973" width="23" style="1" bestFit="1" customWidth="1"/>
    <col min="3974" max="3985" width="19" style="1" customWidth="1"/>
    <col min="3986" max="3986" width="19.140625" style="1" bestFit="1" customWidth="1"/>
    <col min="3987" max="3987" width="16" style="1" bestFit="1" customWidth="1"/>
    <col min="3988" max="3989" width="13.42578125" style="1" bestFit="1" customWidth="1"/>
    <col min="3990" max="4227" width="11.42578125" style="1"/>
    <col min="4228" max="4228" width="37.85546875" style="1" bestFit="1" customWidth="1"/>
    <col min="4229" max="4229" width="23" style="1" bestFit="1" customWidth="1"/>
    <col min="4230" max="4241" width="19" style="1" customWidth="1"/>
    <col min="4242" max="4242" width="19.140625" style="1" bestFit="1" customWidth="1"/>
    <col min="4243" max="4243" width="16" style="1" bestFit="1" customWidth="1"/>
    <col min="4244" max="4245" width="13.42578125" style="1" bestFit="1" customWidth="1"/>
    <col min="4246" max="4483" width="11.42578125" style="1"/>
    <col min="4484" max="4484" width="37.85546875" style="1" bestFit="1" customWidth="1"/>
    <col min="4485" max="4485" width="23" style="1" bestFit="1" customWidth="1"/>
    <col min="4486" max="4497" width="19" style="1" customWidth="1"/>
    <col min="4498" max="4498" width="19.140625" style="1" bestFit="1" customWidth="1"/>
    <col min="4499" max="4499" width="16" style="1" bestFit="1" customWidth="1"/>
    <col min="4500" max="4501" width="13.42578125" style="1" bestFit="1" customWidth="1"/>
    <col min="4502" max="4739" width="11.42578125" style="1"/>
    <col min="4740" max="4740" width="37.85546875" style="1" bestFit="1" customWidth="1"/>
    <col min="4741" max="4741" width="23" style="1" bestFit="1" customWidth="1"/>
    <col min="4742" max="4753" width="19" style="1" customWidth="1"/>
    <col min="4754" max="4754" width="19.140625" style="1" bestFit="1" customWidth="1"/>
    <col min="4755" max="4755" width="16" style="1" bestFit="1" customWidth="1"/>
    <col min="4756" max="4757" width="13.42578125" style="1" bestFit="1" customWidth="1"/>
    <col min="4758" max="4995" width="11.42578125" style="1"/>
    <col min="4996" max="4996" width="37.85546875" style="1" bestFit="1" customWidth="1"/>
    <col min="4997" max="4997" width="23" style="1" bestFit="1" customWidth="1"/>
    <col min="4998" max="5009" width="19" style="1" customWidth="1"/>
    <col min="5010" max="5010" width="19.140625" style="1" bestFit="1" customWidth="1"/>
    <col min="5011" max="5011" width="16" style="1" bestFit="1" customWidth="1"/>
    <col min="5012" max="5013" width="13.42578125" style="1" bestFit="1" customWidth="1"/>
    <col min="5014" max="5251" width="11.42578125" style="1"/>
    <col min="5252" max="5252" width="37.85546875" style="1" bestFit="1" customWidth="1"/>
    <col min="5253" max="5253" width="23" style="1" bestFit="1" customWidth="1"/>
    <col min="5254" max="5265" width="19" style="1" customWidth="1"/>
    <col min="5266" max="5266" width="19.140625" style="1" bestFit="1" customWidth="1"/>
    <col min="5267" max="5267" width="16" style="1" bestFit="1" customWidth="1"/>
    <col min="5268" max="5269" width="13.42578125" style="1" bestFit="1" customWidth="1"/>
    <col min="5270" max="5507" width="11.42578125" style="1"/>
    <col min="5508" max="5508" width="37.85546875" style="1" bestFit="1" customWidth="1"/>
    <col min="5509" max="5509" width="23" style="1" bestFit="1" customWidth="1"/>
    <col min="5510" max="5521" width="19" style="1" customWidth="1"/>
    <col min="5522" max="5522" width="19.140625" style="1" bestFit="1" customWidth="1"/>
    <col min="5523" max="5523" width="16" style="1" bestFit="1" customWidth="1"/>
    <col min="5524" max="5525" width="13.42578125" style="1" bestFit="1" customWidth="1"/>
    <col min="5526" max="5763" width="11.42578125" style="1"/>
    <col min="5764" max="5764" width="37.85546875" style="1" bestFit="1" customWidth="1"/>
    <col min="5765" max="5765" width="23" style="1" bestFit="1" customWidth="1"/>
    <col min="5766" max="5777" width="19" style="1" customWidth="1"/>
    <col min="5778" max="5778" width="19.140625" style="1" bestFit="1" customWidth="1"/>
    <col min="5779" max="5779" width="16" style="1" bestFit="1" customWidth="1"/>
    <col min="5780" max="5781" width="13.42578125" style="1" bestFit="1" customWidth="1"/>
    <col min="5782" max="6019" width="11.42578125" style="1"/>
    <col min="6020" max="6020" width="37.85546875" style="1" bestFit="1" customWidth="1"/>
    <col min="6021" max="6021" width="23" style="1" bestFit="1" customWidth="1"/>
    <col min="6022" max="6033" width="19" style="1" customWidth="1"/>
    <col min="6034" max="6034" width="19.140625" style="1" bestFit="1" customWidth="1"/>
    <col min="6035" max="6035" width="16" style="1" bestFit="1" customWidth="1"/>
    <col min="6036" max="6037" width="13.42578125" style="1" bestFit="1" customWidth="1"/>
    <col min="6038" max="6275" width="11.42578125" style="1"/>
    <col min="6276" max="6276" width="37.85546875" style="1" bestFit="1" customWidth="1"/>
    <col min="6277" max="6277" width="23" style="1" bestFit="1" customWidth="1"/>
    <col min="6278" max="6289" width="19" style="1" customWidth="1"/>
    <col min="6290" max="6290" width="19.140625" style="1" bestFit="1" customWidth="1"/>
    <col min="6291" max="6291" width="16" style="1" bestFit="1" customWidth="1"/>
    <col min="6292" max="6293" width="13.42578125" style="1" bestFit="1" customWidth="1"/>
    <col min="6294" max="6531" width="11.42578125" style="1"/>
    <col min="6532" max="6532" width="37.85546875" style="1" bestFit="1" customWidth="1"/>
    <col min="6533" max="6533" width="23" style="1" bestFit="1" customWidth="1"/>
    <col min="6534" max="6545" width="19" style="1" customWidth="1"/>
    <col min="6546" max="6546" width="19.140625" style="1" bestFit="1" customWidth="1"/>
    <col min="6547" max="6547" width="16" style="1" bestFit="1" customWidth="1"/>
    <col min="6548" max="6549" width="13.42578125" style="1" bestFit="1" customWidth="1"/>
    <col min="6550" max="6787" width="11.42578125" style="1"/>
    <col min="6788" max="6788" width="37.85546875" style="1" bestFit="1" customWidth="1"/>
    <col min="6789" max="6789" width="23" style="1" bestFit="1" customWidth="1"/>
    <col min="6790" max="6801" width="19" style="1" customWidth="1"/>
    <col min="6802" max="6802" width="19.140625" style="1" bestFit="1" customWidth="1"/>
    <col min="6803" max="6803" width="16" style="1" bestFit="1" customWidth="1"/>
    <col min="6804" max="6805" width="13.42578125" style="1" bestFit="1" customWidth="1"/>
    <col min="6806" max="7043" width="11.42578125" style="1"/>
    <col min="7044" max="7044" width="37.85546875" style="1" bestFit="1" customWidth="1"/>
    <col min="7045" max="7045" width="23" style="1" bestFit="1" customWidth="1"/>
    <col min="7046" max="7057" width="19" style="1" customWidth="1"/>
    <col min="7058" max="7058" width="19.140625" style="1" bestFit="1" customWidth="1"/>
    <col min="7059" max="7059" width="16" style="1" bestFit="1" customWidth="1"/>
    <col min="7060" max="7061" width="13.42578125" style="1" bestFit="1" customWidth="1"/>
    <col min="7062" max="7299" width="11.42578125" style="1"/>
    <col min="7300" max="7300" width="37.85546875" style="1" bestFit="1" customWidth="1"/>
    <col min="7301" max="7301" width="23" style="1" bestFit="1" customWidth="1"/>
    <col min="7302" max="7313" width="19" style="1" customWidth="1"/>
    <col min="7314" max="7314" width="19.140625" style="1" bestFit="1" customWidth="1"/>
    <col min="7315" max="7315" width="16" style="1" bestFit="1" customWidth="1"/>
    <col min="7316" max="7317" width="13.42578125" style="1" bestFit="1" customWidth="1"/>
    <col min="7318" max="7555" width="11.42578125" style="1"/>
    <col min="7556" max="7556" width="37.85546875" style="1" bestFit="1" customWidth="1"/>
    <col min="7557" max="7557" width="23" style="1" bestFit="1" customWidth="1"/>
    <col min="7558" max="7569" width="19" style="1" customWidth="1"/>
    <col min="7570" max="7570" width="19.140625" style="1" bestFit="1" customWidth="1"/>
    <col min="7571" max="7571" width="16" style="1" bestFit="1" customWidth="1"/>
    <col min="7572" max="7573" width="13.42578125" style="1" bestFit="1" customWidth="1"/>
    <col min="7574" max="7811" width="11.42578125" style="1"/>
    <col min="7812" max="7812" width="37.85546875" style="1" bestFit="1" customWidth="1"/>
    <col min="7813" max="7813" width="23" style="1" bestFit="1" customWidth="1"/>
    <col min="7814" max="7825" width="19" style="1" customWidth="1"/>
    <col min="7826" max="7826" width="19.140625" style="1" bestFit="1" customWidth="1"/>
    <col min="7827" max="7827" width="16" style="1" bestFit="1" customWidth="1"/>
    <col min="7828" max="7829" width="13.42578125" style="1" bestFit="1" customWidth="1"/>
    <col min="7830" max="8067" width="11.42578125" style="1"/>
    <col min="8068" max="8068" width="37.85546875" style="1" bestFit="1" customWidth="1"/>
    <col min="8069" max="8069" width="23" style="1" bestFit="1" customWidth="1"/>
    <col min="8070" max="8081" width="19" style="1" customWidth="1"/>
    <col min="8082" max="8082" width="19.140625" style="1" bestFit="1" customWidth="1"/>
    <col min="8083" max="8083" width="16" style="1" bestFit="1" customWidth="1"/>
    <col min="8084" max="8085" width="13.42578125" style="1" bestFit="1" customWidth="1"/>
    <col min="8086" max="8323" width="11.42578125" style="1"/>
    <col min="8324" max="8324" width="37.85546875" style="1" bestFit="1" customWidth="1"/>
    <col min="8325" max="8325" width="23" style="1" bestFit="1" customWidth="1"/>
    <col min="8326" max="8337" width="19" style="1" customWidth="1"/>
    <col min="8338" max="8338" width="19.140625" style="1" bestFit="1" customWidth="1"/>
    <col min="8339" max="8339" width="16" style="1" bestFit="1" customWidth="1"/>
    <col min="8340" max="8341" width="13.42578125" style="1" bestFit="1" customWidth="1"/>
    <col min="8342" max="8579" width="11.42578125" style="1"/>
    <col min="8580" max="8580" width="37.85546875" style="1" bestFit="1" customWidth="1"/>
    <col min="8581" max="8581" width="23" style="1" bestFit="1" customWidth="1"/>
    <col min="8582" max="8593" width="19" style="1" customWidth="1"/>
    <col min="8594" max="8594" width="19.140625" style="1" bestFit="1" customWidth="1"/>
    <col min="8595" max="8595" width="16" style="1" bestFit="1" customWidth="1"/>
    <col min="8596" max="8597" width="13.42578125" style="1" bestFit="1" customWidth="1"/>
    <col min="8598" max="8835" width="11.42578125" style="1"/>
    <col min="8836" max="8836" width="37.85546875" style="1" bestFit="1" customWidth="1"/>
    <col min="8837" max="8837" width="23" style="1" bestFit="1" customWidth="1"/>
    <col min="8838" max="8849" width="19" style="1" customWidth="1"/>
    <col min="8850" max="8850" width="19.140625" style="1" bestFit="1" customWidth="1"/>
    <col min="8851" max="8851" width="16" style="1" bestFit="1" customWidth="1"/>
    <col min="8852" max="8853" width="13.42578125" style="1" bestFit="1" customWidth="1"/>
    <col min="8854" max="9091" width="11.42578125" style="1"/>
    <col min="9092" max="9092" width="37.85546875" style="1" bestFit="1" customWidth="1"/>
    <col min="9093" max="9093" width="23" style="1" bestFit="1" customWidth="1"/>
    <col min="9094" max="9105" width="19" style="1" customWidth="1"/>
    <col min="9106" max="9106" width="19.140625" style="1" bestFit="1" customWidth="1"/>
    <col min="9107" max="9107" width="16" style="1" bestFit="1" customWidth="1"/>
    <col min="9108" max="9109" width="13.42578125" style="1" bestFit="1" customWidth="1"/>
    <col min="9110" max="9347" width="11.42578125" style="1"/>
    <col min="9348" max="9348" width="37.85546875" style="1" bestFit="1" customWidth="1"/>
    <col min="9349" max="9349" width="23" style="1" bestFit="1" customWidth="1"/>
    <col min="9350" max="9361" width="19" style="1" customWidth="1"/>
    <col min="9362" max="9362" width="19.140625" style="1" bestFit="1" customWidth="1"/>
    <col min="9363" max="9363" width="16" style="1" bestFit="1" customWidth="1"/>
    <col min="9364" max="9365" width="13.42578125" style="1" bestFit="1" customWidth="1"/>
    <col min="9366" max="9603" width="11.42578125" style="1"/>
    <col min="9604" max="9604" width="37.85546875" style="1" bestFit="1" customWidth="1"/>
    <col min="9605" max="9605" width="23" style="1" bestFit="1" customWidth="1"/>
    <col min="9606" max="9617" width="19" style="1" customWidth="1"/>
    <col min="9618" max="9618" width="19.140625" style="1" bestFit="1" customWidth="1"/>
    <col min="9619" max="9619" width="16" style="1" bestFit="1" customWidth="1"/>
    <col min="9620" max="9621" width="13.42578125" style="1" bestFit="1" customWidth="1"/>
    <col min="9622" max="9859" width="11.42578125" style="1"/>
    <col min="9860" max="9860" width="37.85546875" style="1" bestFit="1" customWidth="1"/>
    <col min="9861" max="9861" width="23" style="1" bestFit="1" customWidth="1"/>
    <col min="9862" max="9873" width="19" style="1" customWidth="1"/>
    <col min="9874" max="9874" width="19.140625" style="1" bestFit="1" customWidth="1"/>
    <col min="9875" max="9875" width="16" style="1" bestFit="1" customWidth="1"/>
    <col min="9876" max="9877" width="13.42578125" style="1" bestFit="1" customWidth="1"/>
    <col min="9878" max="10115" width="11.42578125" style="1"/>
    <col min="10116" max="10116" width="37.85546875" style="1" bestFit="1" customWidth="1"/>
    <col min="10117" max="10117" width="23" style="1" bestFit="1" customWidth="1"/>
    <col min="10118" max="10129" width="19" style="1" customWidth="1"/>
    <col min="10130" max="10130" width="19.140625" style="1" bestFit="1" customWidth="1"/>
    <col min="10131" max="10131" width="16" style="1" bestFit="1" customWidth="1"/>
    <col min="10132" max="10133" width="13.42578125" style="1" bestFit="1" customWidth="1"/>
    <col min="10134" max="10371" width="11.42578125" style="1"/>
    <col min="10372" max="10372" width="37.85546875" style="1" bestFit="1" customWidth="1"/>
    <col min="10373" max="10373" width="23" style="1" bestFit="1" customWidth="1"/>
    <col min="10374" max="10385" width="19" style="1" customWidth="1"/>
    <col min="10386" max="10386" width="19.140625" style="1" bestFit="1" customWidth="1"/>
    <col min="10387" max="10387" width="16" style="1" bestFit="1" customWidth="1"/>
    <col min="10388" max="10389" width="13.42578125" style="1" bestFit="1" customWidth="1"/>
    <col min="10390" max="10627" width="11.42578125" style="1"/>
    <col min="10628" max="10628" width="37.85546875" style="1" bestFit="1" customWidth="1"/>
    <col min="10629" max="10629" width="23" style="1" bestFit="1" customWidth="1"/>
    <col min="10630" max="10641" width="19" style="1" customWidth="1"/>
    <col min="10642" max="10642" width="19.140625" style="1" bestFit="1" customWidth="1"/>
    <col min="10643" max="10643" width="16" style="1" bestFit="1" customWidth="1"/>
    <col min="10644" max="10645" width="13.42578125" style="1" bestFit="1" customWidth="1"/>
    <col min="10646" max="10883" width="11.42578125" style="1"/>
    <col min="10884" max="10884" width="37.85546875" style="1" bestFit="1" customWidth="1"/>
    <col min="10885" max="10885" width="23" style="1" bestFit="1" customWidth="1"/>
    <col min="10886" max="10897" width="19" style="1" customWidth="1"/>
    <col min="10898" max="10898" width="19.140625" style="1" bestFit="1" customWidth="1"/>
    <col min="10899" max="10899" width="16" style="1" bestFit="1" customWidth="1"/>
    <col min="10900" max="10901" width="13.42578125" style="1" bestFit="1" customWidth="1"/>
    <col min="10902" max="11139" width="11.42578125" style="1"/>
    <col min="11140" max="11140" width="37.85546875" style="1" bestFit="1" customWidth="1"/>
    <col min="11141" max="11141" width="23" style="1" bestFit="1" customWidth="1"/>
    <col min="11142" max="11153" width="19" style="1" customWidth="1"/>
    <col min="11154" max="11154" width="19.140625" style="1" bestFit="1" customWidth="1"/>
    <col min="11155" max="11155" width="16" style="1" bestFit="1" customWidth="1"/>
    <col min="11156" max="11157" width="13.42578125" style="1" bestFit="1" customWidth="1"/>
    <col min="11158" max="11395" width="11.42578125" style="1"/>
    <col min="11396" max="11396" width="37.85546875" style="1" bestFit="1" customWidth="1"/>
    <col min="11397" max="11397" width="23" style="1" bestFit="1" customWidth="1"/>
    <col min="11398" max="11409" width="19" style="1" customWidth="1"/>
    <col min="11410" max="11410" width="19.140625" style="1" bestFit="1" customWidth="1"/>
    <col min="11411" max="11411" width="16" style="1" bestFit="1" customWidth="1"/>
    <col min="11412" max="11413" width="13.42578125" style="1" bestFit="1" customWidth="1"/>
    <col min="11414" max="11651" width="11.42578125" style="1"/>
    <col min="11652" max="11652" width="37.85546875" style="1" bestFit="1" customWidth="1"/>
    <col min="11653" max="11653" width="23" style="1" bestFit="1" customWidth="1"/>
    <col min="11654" max="11665" width="19" style="1" customWidth="1"/>
    <col min="11666" max="11666" width="19.140625" style="1" bestFit="1" customWidth="1"/>
    <col min="11667" max="11667" width="16" style="1" bestFit="1" customWidth="1"/>
    <col min="11668" max="11669" width="13.42578125" style="1" bestFit="1" customWidth="1"/>
    <col min="11670" max="11907" width="11.42578125" style="1"/>
    <col min="11908" max="11908" width="37.85546875" style="1" bestFit="1" customWidth="1"/>
    <col min="11909" max="11909" width="23" style="1" bestFit="1" customWidth="1"/>
    <col min="11910" max="11921" width="19" style="1" customWidth="1"/>
    <col min="11922" max="11922" width="19.140625" style="1" bestFit="1" customWidth="1"/>
    <col min="11923" max="11923" width="16" style="1" bestFit="1" customWidth="1"/>
    <col min="11924" max="11925" width="13.42578125" style="1" bestFit="1" customWidth="1"/>
    <col min="11926" max="12163" width="11.42578125" style="1"/>
    <col min="12164" max="12164" width="37.85546875" style="1" bestFit="1" customWidth="1"/>
    <col min="12165" max="12165" width="23" style="1" bestFit="1" customWidth="1"/>
    <col min="12166" max="12177" width="19" style="1" customWidth="1"/>
    <col min="12178" max="12178" width="19.140625" style="1" bestFit="1" customWidth="1"/>
    <col min="12179" max="12179" width="16" style="1" bestFit="1" customWidth="1"/>
    <col min="12180" max="12181" width="13.42578125" style="1" bestFit="1" customWidth="1"/>
    <col min="12182" max="12419" width="11.42578125" style="1"/>
    <col min="12420" max="12420" width="37.85546875" style="1" bestFit="1" customWidth="1"/>
    <col min="12421" max="12421" width="23" style="1" bestFit="1" customWidth="1"/>
    <col min="12422" max="12433" width="19" style="1" customWidth="1"/>
    <col min="12434" max="12434" width="19.140625" style="1" bestFit="1" customWidth="1"/>
    <col min="12435" max="12435" width="16" style="1" bestFit="1" customWidth="1"/>
    <col min="12436" max="12437" width="13.42578125" style="1" bestFit="1" customWidth="1"/>
    <col min="12438" max="12675" width="11.42578125" style="1"/>
    <col min="12676" max="12676" width="37.85546875" style="1" bestFit="1" customWidth="1"/>
    <col min="12677" max="12677" width="23" style="1" bestFit="1" customWidth="1"/>
    <col min="12678" max="12689" width="19" style="1" customWidth="1"/>
    <col min="12690" max="12690" width="19.140625" style="1" bestFit="1" customWidth="1"/>
    <col min="12691" max="12691" width="16" style="1" bestFit="1" customWidth="1"/>
    <col min="12692" max="12693" width="13.42578125" style="1" bestFit="1" customWidth="1"/>
    <col min="12694" max="12931" width="11.42578125" style="1"/>
    <col min="12932" max="12932" width="37.85546875" style="1" bestFit="1" customWidth="1"/>
    <col min="12933" max="12933" width="23" style="1" bestFit="1" customWidth="1"/>
    <col min="12934" max="12945" width="19" style="1" customWidth="1"/>
    <col min="12946" max="12946" width="19.140625" style="1" bestFit="1" customWidth="1"/>
    <col min="12947" max="12947" width="16" style="1" bestFit="1" customWidth="1"/>
    <col min="12948" max="12949" width="13.42578125" style="1" bestFit="1" customWidth="1"/>
    <col min="12950" max="13187" width="11.42578125" style="1"/>
    <col min="13188" max="13188" width="37.85546875" style="1" bestFit="1" customWidth="1"/>
    <col min="13189" max="13189" width="23" style="1" bestFit="1" customWidth="1"/>
    <col min="13190" max="13201" width="19" style="1" customWidth="1"/>
    <col min="13202" max="13202" width="19.140625" style="1" bestFit="1" customWidth="1"/>
    <col min="13203" max="13203" width="16" style="1" bestFit="1" customWidth="1"/>
    <col min="13204" max="13205" width="13.42578125" style="1" bestFit="1" customWidth="1"/>
    <col min="13206" max="13443" width="11.42578125" style="1"/>
    <col min="13444" max="13444" width="37.85546875" style="1" bestFit="1" customWidth="1"/>
    <col min="13445" max="13445" width="23" style="1" bestFit="1" customWidth="1"/>
    <col min="13446" max="13457" width="19" style="1" customWidth="1"/>
    <col min="13458" max="13458" width="19.140625" style="1" bestFit="1" customWidth="1"/>
    <col min="13459" max="13459" width="16" style="1" bestFit="1" customWidth="1"/>
    <col min="13460" max="13461" width="13.42578125" style="1" bestFit="1" customWidth="1"/>
    <col min="13462" max="13699" width="11.42578125" style="1"/>
    <col min="13700" max="13700" width="37.85546875" style="1" bestFit="1" customWidth="1"/>
    <col min="13701" max="13701" width="23" style="1" bestFit="1" customWidth="1"/>
    <col min="13702" max="13713" width="19" style="1" customWidth="1"/>
    <col min="13714" max="13714" width="19.140625" style="1" bestFit="1" customWidth="1"/>
    <col min="13715" max="13715" width="16" style="1" bestFit="1" customWidth="1"/>
    <col min="13716" max="13717" width="13.42578125" style="1" bestFit="1" customWidth="1"/>
    <col min="13718" max="13955" width="11.42578125" style="1"/>
    <col min="13956" max="13956" width="37.85546875" style="1" bestFit="1" customWidth="1"/>
    <col min="13957" max="13957" width="23" style="1" bestFit="1" customWidth="1"/>
    <col min="13958" max="13969" width="19" style="1" customWidth="1"/>
    <col min="13970" max="13970" width="19.140625" style="1" bestFit="1" customWidth="1"/>
    <col min="13971" max="13971" width="16" style="1" bestFit="1" customWidth="1"/>
    <col min="13972" max="13973" width="13.42578125" style="1" bestFit="1" customWidth="1"/>
    <col min="13974" max="14211" width="11.42578125" style="1"/>
    <col min="14212" max="14212" width="37.85546875" style="1" bestFit="1" customWidth="1"/>
    <col min="14213" max="14213" width="23" style="1" bestFit="1" customWidth="1"/>
    <col min="14214" max="14225" width="19" style="1" customWidth="1"/>
    <col min="14226" max="14226" width="19.140625" style="1" bestFit="1" customWidth="1"/>
    <col min="14227" max="14227" width="16" style="1" bestFit="1" customWidth="1"/>
    <col min="14228" max="14229" width="13.42578125" style="1" bestFit="1" customWidth="1"/>
    <col min="14230" max="14467" width="11.42578125" style="1"/>
    <col min="14468" max="14468" width="37.85546875" style="1" bestFit="1" customWidth="1"/>
    <col min="14469" max="14469" width="23" style="1" bestFit="1" customWidth="1"/>
    <col min="14470" max="14481" width="19" style="1" customWidth="1"/>
    <col min="14482" max="14482" width="19.140625" style="1" bestFit="1" customWidth="1"/>
    <col min="14483" max="14483" width="16" style="1" bestFit="1" customWidth="1"/>
    <col min="14484" max="14485" width="13.42578125" style="1" bestFit="1" customWidth="1"/>
    <col min="14486" max="14723" width="11.42578125" style="1"/>
    <col min="14724" max="14724" width="37.85546875" style="1" bestFit="1" customWidth="1"/>
    <col min="14725" max="14725" width="23" style="1" bestFit="1" customWidth="1"/>
    <col min="14726" max="14737" width="19" style="1" customWidth="1"/>
    <col min="14738" max="14738" width="19.140625" style="1" bestFit="1" customWidth="1"/>
    <col min="14739" max="14739" width="16" style="1" bestFit="1" customWidth="1"/>
    <col min="14740" max="14741" width="13.42578125" style="1" bestFit="1" customWidth="1"/>
    <col min="14742" max="14979" width="11.42578125" style="1"/>
    <col min="14980" max="14980" width="37.85546875" style="1" bestFit="1" customWidth="1"/>
    <col min="14981" max="14981" width="23" style="1" bestFit="1" customWidth="1"/>
    <col min="14982" max="14993" width="19" style="1" customWidth="1"/>
    <col min="14994" max="14994" width="19.140625" style="1" bestFit="1" customWidth="1"/>
    <col min="14995" max="14995" width="16" style="1" bestFit="1" customWidth="1"/>
    <col min="14996" max="14997" width="13.42578125" style="1" bestFit="1" customWidth="1"/>
    <col min="14998" max="15235" width="11.42578125" style="1"/>
    <col min="15236" max="15236" width="37.85546875" style="1" bestFit="1" customWidth="1"/>
    <col min="15237" max="15237" width="23" style="1" bestFit="1" customWidth="1"/>
    <col min="15238" max="15249" width="19" style="1" customWidth="1"/>
    <col min="15250" max="15250" width="19.140625" style="1" bestFit="1" customWidth="1"/>
    <col min="15251" max="15251" width="16" style="1" bestFit="1" customWidth="1"/>
    <col min="15252" max="15253" width="13.42578125" style="1" bestFit="1" customWidth="1"/>
    <col min="15254" max="15491" width="11.42578125" style="1"/>
    <col min="15492" max="15492" width="37.85546875" style="1" bestFit="1" customWidth="1"/>
    <col min="15493" max="15493" width="23" style="1" bestFit="1" customWidth="1"/>
    <col min="15494" max="15505" width="19" style="1" customWidth="1"/>
    <col min="15506" max="15506" width="19.140625" style="1" bestFit="1" customWidth="1"/>
    <col min="15507" max="15507" width="16" style="1" bestFit="1" customWidth="1"/>
    <col min="15508" max="15509" width="13.42578125" style="1" bestFit="1" customWidth="1"/>
    <col min="15510" max="15747" width="11.42578125" style="1"/>
    <col min="15748" max="15748" width="37.85546875" style="1" bestFit="1" customWidth="1"/>
    <col min="15749" max="15749" width="23" style="1" bestFit="1" customWidth="1"/>
    <col min="15750" max="15761" width="19" style="1" customWidth="1"/>
    <col min="15762" max="15762" width="19.140625" style="1" bestFit="1" customWidth="1"/>
    <col min="15763" max="15763" width="16" style="1" bestFit="1" customWidth="1"/>
    <col min="15764" max="15765" width="13.42578125" style="1" bestFit="1" customWidth="1"/>
    <col min="15766" max="16003" width="11.42578125" style="1"/>
    <col min="16004" max="16004" width="37.85546875" style="1" bestFit="1" customWidth="1"/>
    <col min="16005" max="16005" width="23" style="1" bestFit="1" customWidth="1"/>
    <col min="16006" max="16017" width="19" style="1" customWidth="1"/>
    <col min="16018" max="16018" width="19.140625" style="1" bestFit="1" customWidth="1"/>
    <col min="16019" max="16019" width="16" style="1" bestFit="1" customWidth="1"/>
    <col min="16020" max="16021" width="13.42578125" style="1" bestFit="1" customWidth="1"/>
    <col min="16022" max="16384" width="11.42578125" style="1"/>
  </cols>
  <sheetData>
    <row r="7" spans="1:14">
      <c r="A7" s="158" t="s">
        <v>80</v>
      </c>
      <c r="B7" s="158"/>
      <c r="C7" s="158"/>
      <c r="D7" s="158"/>
      <c r="E7" s="1"/>
      <c r="F7" s="1"/>
      <c r="G7" s="1"/>
      <c r="H7" s="1"/>
      <c r="I7" s="1"/>
      <c r="J7" s="1"/>
      <c r="K7" s="1"/>
      <c r="N7" s="1"/>
    </row>
    <row r="8" spans="1:14" ht="13.5" thickBot="1">
      <c r="A8" s="3"/>
    </row>
    <row r="9" spans="1:14" ht="40.5" customHeight="1" thickBot="1">
      <c r="A9" s="6" t="s">
        <v>0</v>
      </c>
      <c r="B9" s="7" t="s">
        <v>82</v>
      </c>
      <c r="C9" s="8">
        <v>44927</v>
      </c>
      <c r="D9" s="8">
        <v>44958</v>
      </c>
      <c r="E9" s="8">
        <v>44986</v>
      </c>
      <c r="F9" s="8">
        <v>45017</v>
      </c>
      <c r="G9" s="8">
        <v>45413</v>
      </c>
      <c r="H9" s="8">
        <v>45078</v>
      </c>
      <c r="I9" s="8">
        <v>45108</v>
      </c>
      <c r="J9" s="8">
        <v>45139</v>
      </c>
      <c r="K9" s="8">
        <v>45170</v>
      </c>
      <c r="L9" s="7" t="s">
        <v>1</v>
      </c>
      <c r="M9" s="7" t="s">
        <v>2</v>
      </c>
      <c r="N9" s="7" t="s">
        <v>3</v>
      </c>
    </row>
    <row r="10" spans="1:14">
      <c r="A10" s="9"/>
      <c r="B10" s="10"/>
      <c r="C10" s="11"/>
      <c r="D10" s="11"/>
      <c r="E10" s="11"/>
      <c r="F10" s="11"/>
      <c r="G10" s="123"/>
      <c r="H10" s="11"/>
      <c r="I10" s="11"/>
      <c r="J10" s="11"/>
      <c r="K10" s="11"/>
      <c r="L10" s="11"/>
      <c r="M10" s="11"/>
      <c r="N10" s="11"/>
    </row>
    <row r="11" spans="1:14">
      <c r="A11" s="12" t="str">
        <f>+DEVENGADO!A11</f>
        <v>FFDP (Refinanciamiento Res 1111/23)</v>
      </c>
      <c r="B11" s="13">
        <f>+DEVENGADO!B11</f>
        <v>0</v>
      </c>
      <c r="C11" s="14">
        <f>+DEVENGADO!C11</f>
        <v>0</v>
      </c>
      <c r="D11" s="14">
        <f>+DEVENGADO!D11</f>
        <v>0</v>
      </c>
      <c r="E11" s="14">
        <f>+DEVENGADO!E11</f>
        <v>0</v>
      </c>
      <c r="F11" s="14">
        <f>+DEVENGADO!F11</f>
        <v>0</v>
      </c>
      <c r="G11" s="127"/>
      <c r="H11" s="14">
        <f>+DEVENGADO!H11</f>
        <v>0</v>
      </c>
      <c r="I11" s="14">
        <f>+DEVENGADO!I11</f>
        <v>0</v>
      </c>
      <c r="J11" s="14">
        <f>+DEVENGADO!J11</f>
        <v>0</v>
      </c>
      <c r="K11" s="14">
        <f>+DEVENGADO!K11</f>
        <v>0</v>
      </c>
      <c r="L11" s="14">
        <f>SUM(C11:E11)</f>
        <v>0</v>
      </c>
      <c r="M11" s="14">
        <f>SUM(C11:H11)</f>
        <v>0</v>
      </c>
      <c r="N11" s="14">
        <f>SUM(C11:K11)</f>
        <v>0</v>
      </c>
    </row>
    <row r="12" spans="1:14">
      <c r="A12" s="15" t="str">
        <f>+DEVENGADO!A12</f>
        <v xml:space="preserve">Amortización </v>
      </c>
      <c r="B12" s="13">
        <f>+DEVENGADO!B12</f>
        <v>0</v>
      </c>
      <c r="C12" s="126">
        <v>466278683.91000003</v>
      </c>
      <c r="D12" s="126">
        <v>569701757.38999999</v>
      </c>
      <c r="E12" s="126">
        <v>658517923.42000008</v>
      </c>
      <c r="F12" s="126">
        <v>748568678.61000001</v>
      </c>
      <c r="G12" s="2">
        <v>823755708.10000002</v>
      </c>
      <c r="H12" s="126">
        <v>5782015923.7799997</v>
      </c>
      <c r="I12" s="128">
        <v>0</v>
      </c>
      <c r="J12" s="128">
        <v>0</v>
      </c>
      <c r="K12" s="128">
        <v>0</v>
      </c>
      <c r="L12" s="14">
        <f>SUM(C12:E12)</f>
        <v>1694498364.72</v>
      </c>
      <c r="M12" s="14">
        <f>SUM(C12:H12)</f>
        <v>9048838675.2099991</v>
      </c>
      <c r="N12" s="14">
        <f>SUM(C12:K12)</f>
        <v>9048838675.2099991</v>
      </c>
    </row>
    <row r="13" spans="1:14">
      <c r="A13" s="15" t="str">
        <f>+DEVENGADO!A13</f>
        <v>Servicios</v>
      </c>
      <c r="B13" s="13">
        <f>+DEVENGADO!B13</f>
        <v>0</v>
      </c>
      <c r="C13" s="126">
        <v>475221.01</v>
      </c>
      <c r="D13" s="126">
        <v>497903.73</v>
      </c>
      <c r="E13" s="126">
        <v>487122.85</v>
      </c>
      <c r="F13" s="126">
        <v>627567.17000000004</v>
      </c>
      <c r="G13" s="2">
        <v>559702.51</v>
      </c>
      <c r="H13" s="126">
        <v>0</v>
      </c>
      <c r="I13" s="128">
        <v>0</v>
      </c>
      <c r="J13" s="128">
        <v>0</v>
      </c>
      <c r="K13" s="128">
        <v>0</v>
      </c>
      <c r="L13" s="14">
        <f>SUM(C13:E13)</f>
        <v>1460247.5899999999</v>
      </c>
      <c r="M13" s="14">
        <f>SUM(C13:H13)</f>
        <v>2647517.2699999996</v>
      </c>
      <c r="N13" s="14">
        <f>SUM(C13:K13)</f>
        <v>2647517.2699999996</v>
      </c>
    </row>
    <row r="14" spans="1:14">
      <c r="A14" s="15" t="str">
        <f>+DEVENGADO!A14</f>
        <v>Capital Residual Actualizado</v>
      </c>
      <c r="B14" s="13">
        <f>+DEVENGADO!B14</f>
        <v>4694648378.0799999</v>
      </c>
      <c r="C14" s="125">
        <v>5129065522.9799995</v>
      </c>
      <c r="D14" s="125">
        <v>5697017573.9200001</v>
      </c>
      <c r="E14" s="125">
        <v>5926661310.8000002</v>
      </c>
      <c r="F14" s="125">
        <v>5988549428.8599997</v>
      </c>
      <c r="G14" s="129">
        <v>5766289956.71</v>
      </c>
      <c r="H14" s="125">
        <v>0</v>
      </c>
      <c r="I14" s="130">
        <v>0</v>
      </c>
      <c r="J14" s="130">
        <v>0</v>
      </c>
      <c r="K14" s="130">
        <v>0</v>
      </c>
      <c r="L14" s="13">
        <f>+E14</f>
        <v>5926661310.8000002</v>
      </c>
      <c r="M14" s="13">
        <f>+H14</f>
        <v>0</v>
      </c>
      <c r="N14" s="13">
        <f>+K14</f>
        <v>0</v>
      </c>
    </row>
    <row r="15" spans="1:14">
      <c r="A15" s="9"/>
      <c r="B15" s="13">
        <f>+DEVENGADO!B15</f>
        <v>0</v>
      </c>
      <c r="C15" s="126"/>
      <c r="D15" s="126"/>
      <c r="E15" s="126"/>
      <c r="F15" s="127"/>
      <c r="G15" s="127"/>
      <c r="H15" s="126"/>
      <c r="I15" s="128"/>
      <c r="J15" s="128"/>
      <c r="K15" s="128"/>
      <c r="L15" s="14"/>
      <c r="M15" s="14"/>
      <c r="N15" s="14"/>
    </row>
    <row r="16" spans="1:14" ht="14.25">
      <c r="A16" s="12" t="str">
        <f>+DEVENGADO!A16</f>
        <v>FFDP (10.000 millones)</v>
      </c>
      <c r="B16" s="13">
        <f>+DEVENGADO!B16</f>
        <v>0</v>
      </c>
      <c r="C16" s="126"/>
      <c r="D16" s="126"/>
      <c r="E16" s="126"/>
      <c r="F16" s="127"/>
      <c r="G16" s="127"/>
      <c r="H16" s="131"/>
      <c r="I16" s="128"/>
      <c r="J16" s="128"/>
      <c r="K16" s="128"/>
      <c r="L16" s="14">
        <f>SUM(C16:E16)</f>
        <v>0</v>
      </c>
      <c r="M16" s="14">
        <f>SUM(C16:H16)</f>
        <v>0</v>
      </c>
      <c r="N16" s="14">
        <f>SUM(C16:K16)</f>
        <v>0</v>
      </c>
    </row>
    <row r="17" spans="1:14">
      <c r="A17" s="15" t="str">
        <f>+DEVENGADO!A17</f>
        <v xml:space="preserve">Amortización </v>
      </c>
      <c r="B17" s="13">
        <f>+DEVENGADO!B17</f>
        <v>0</v>
      </c>
      <c r="C17" s="126">
        <v>1413070553.72</v>
      </c>
      <c r="D17" s="126">
        <v>1726496559.77</v>
      </c>
      <c r="E17" s="126">
        <v>1995656349.28</v>
      </c>
      <c r="F17" s="126">
        <v>2268557594.5599999</v>
      </c>
      <c r="G17" s="2">
        <v>2496413917.7600002</v>
      </c>
      <c r="H17" s="126">
        <v>17522555391.610001</v>
      </c>
      <c r="I17" s="128">
        <v>0</v>
      </c>
      <c r="J17" s="128">
        <v>0</v>
      </c>
      <c r="K17" s="128">
        <v>0</v>
      </c>
      <c r="L17" s="14">
        <f>+SUM(C17:E17)</f>
        <v>5135223462.7699995</v>
      </c>
      <c r="M17" s="14">
        <f>SUM(C17:K17)</f>
        <v>27422750366.700001</v>
      </c>
      <c r="N17" s="14">
        <f>SUM(C17:K17)</f>
        <v>27422750366.700001</v>
      </c>
    </row>
    <row r="18" spans="1:14">
      <c r="A18" s="15" t="str">
        <f>+DEVENGADO!A18</f>
        <v>Servicios</v>
      </c>
      <c r="B18" s="13">
        <f>+DEVENGADO!B18</f>
        <v>0</v>
      </c>
      <c r="C18" s="126">
        <v>1439759.18</v>
      </c>
      <c r="D18" s="126">
        <v>1508910.69</v>
      </c>
      <c r="E18" s="126">
        <v>1476238.94</v>
      </c>
      <c r="F18" s="126">
        <v>1901859.24</v>
      </c>
      <c r="G18" s="2">
        <v>1696193.57</v>
      </c>
      <c r="H18" s="126">
        <v>0</v>
      </c>
      <c r="I18" s="128">
        <v>0</v>
      </c>
      <c r="J18" s="128">
        <v>0</v>
      </c>
      <c r="K18" s="128">
        <v>0</v>
      </c>
      <c r="L18" s="14">
        <f>SUM(C18:E18)</f>
        <v>4424908.8100000005</v>
      </c>
      <c r="M18" s="14">
        <f>SUM(C18:H18)</f>
        <v>8022961.620000001</v>
      </c>
      <c r="N18" s="14">
        <f>SUM(C18:K18)</f>
        <v>8022961.620000001</v>
      </c>
    </row>
    <row r="19" spans="1:14">
      <c r="A19" s="15" t="str">
        <f>+DEVENGADO!A19</f>
        <v>Capital Residual Actualizado</v>
      </c>
      <c r="B19" s="13">
        <f>+DEVENGADO!B19</f>
        <v>14227258682.139999</v>
      </c>
      <c r="C19" s="125">
        <v>15543771570.58</v>
      </c>
      <c r="D19" s="125">
        <v>17264965597.68</v>
      </c>
      <c r="E19" s="125">
        <v>16550400115.91</v>
      </c>
      <c r="F19" s="125">
        <v>18148460756.48</v>
      </c>
      <c r="G19" s="129">
        <v>17474897424.330002</v>
      </c>
      <c r="H19" s="125">
        <v>0</v>
      </c>
      <c r="I19" s="130">
        <v>0</v>
      </c>
      <c r="J19" s="130">
        <v>0</v>
      </c>
      <c r="K19" s="130">
        <v>0</v>
      </c>
      <c r="L19" s="13">
        <f>+E19</f>
        <v>16550400115.91</v>
      </c>
      <c r="M19" s="13">
        <f>+H19</f>
        <v>0</v>
      </c>
      <c r="N19" s="13">
        <f>+K19</f>
        <v>0</v>
      </c>
    </row>
    <row r="20" spans="1:14">
      <c r="A20" s="15"/>
      <c r="B20" s="13">
        <f>+DEVENGADO!B20</f>
        <v>0</v>
      </c>
      <c r="C20" s="126"/>
      <c r="D20" s="126"/>
      <c r="E20" s="126"/>
      <c r="F20" s="127"/>
      <c r="G20" s="127"/>
      <c r="H20" s="126"/>
      <c r="I20" s="128"/>
      <c r="J20" s="126"/>
      <c r="K20" s="126"/>
      <c r="L20" s="14"/>
      <c r="M20" s="14"/>
      <c r="N20" s="14"/>
    </row>
    <row r="21" spans="1:14">
      <c r="A21" s="12" t="str">
        <f>+DEVENGADO!A21</f>
        <v>F.F.F.I.R.  (Z-0012-17-A)</v>
      </c>
      <c r="B21" s="13">
        <f>+DEVENGADO!B21</f>
        <v>0</v>
      </c>
      <c r="C21" s="126"/>
      <c r="D21" s="126"/>
      <c r="E21" s="126"/>
      <c r="F21" s="127"/>
      <c r="G21" s="127"/>
      <c r="H21" s="126"/>
      <c r="I21" s="128"/>
      <c r="J21" s="126"/>
      <c r="K21" s="126"/>
      <c r="L21" s="14">
        <f>SUM(C21:E21)</f>
        <v>0</v>
      </c>
      <c r="M21" s="14">
        <f>SUM(C21:H21)</f>
        <v>0</v>
      </c>
      <c r="N21" s="14">
        <f>SUM(C21:K21)</f>
        <v>0</v>
      </c>
    </row>
    <row r="22" spans="1:14">
      <c r="A22" s="15" t="str">
        <f>+DEVENGADO!A22</f>
        <v xml:space="preserve">Amortización </v>
      </c>
      <c r="B22" s="13">
        <f>+DEVENGADO!B22</f>
        <v>0</v>
      </c>
      <c r="C22" s="126">
        <v>1149016.56</v>
      </c>
      <c r="D22" s="126">
        <v>1164148.8799999999</v>
      </c>
      <c r="E22" s="126">
        <v>1179480.24</v>
      </c>
      <c r="F22" s="126">
        <v>1195012.8700000001</v>
      </c>
      <c r="G22" s="127">
        <v>1210751.19</v>
      </c>
      <c r="H22" s="126">
        <v>1226697.4099999999</v>
      </c>
      <c r="I22" s="128">
        <v>1242851.52</v>
      </c>
      <c r="J22" s="126">
        <v>1259220.17</v>
      </c>
      <c r="K22" s="126">
        <v>1275803.3400000001</v>
      </c>
      <c r="L22" s="14">
        <f>SUM(C22:E22)</f>
        <v>3492645.6799999997</v>
      </c>
      <c r="M22" s="14">
        <f>SUM(C22:H22)</f>
        <v>7125107.1500000004</v>
      </c>
      <c r="N22" s="14">
        <f>SUM(C22:K22)</f>
        <v>10902982.18</v>
      </c>
    </row>
    <row r="23" spans="1:14">
      <c r="A23" s="15" t="str">
        <f>+DEVENGADO!A23</f>
        <v>Servicios</v>
      </c>
      <c r="B23" s="13">
        <f>+DEVENGADO!B23</f>
        <v>0</v>
      </c>
      <c r="C23" s="126">
        <v>285262.51</v>
      </c>
      <c r="D23" s="126">
        <v>288197.67</v>
      </c>
      <c r="E23" s="126">
        <v>284101.40999999997</v>
      </c>
      <c r="F23" s="126">
        <v>261792.47</v>
      </c>
      <c r="G23" s="127">
        <v>287129.65000000002</v>
      </c>
      <c r="H23" s="126">
        <v>301178.75</v>
      </c>
      <c r="I23" s="128">
        <v>268157.64</v>
      </c>
      <c r="J23" s="126">
        <v>264543.62</v>
      </c>
      <c r="K23" s="126">
        <v>259381.45</v>
      </c>
      <c r="L23" s="14">
        <f>SUM(C23:E23)</f>
        <v>857561.58999999985</v>
      </c>
      <c r="M23" s="14">
        <f>SUM(C23:H23)</f>
        <v>1707662.46</v>
      </c>
      <c r="N23" s="14">
        <f>SUM(C23:K23)</f>
        <v>2499745.1700000004</v>
      </c>
    </row>
    <row r="24" spans="1:14">
      <c r="A24" s="15" t="str">
        <f>+DEVENGADO!A24</f>
        <v>Capital Residual Actualizado</v>
      </c>
      <c r="B24" s="13">
        <f>+DEVENGADO!B24</f>
        <v>42513612.890000001</v>
      </c>
      <c r="C24" s="125">
        <f>+B24-C22</f>
        <v>41364596.329999998</v>
      </c>
      <c r="D24" s="125">
        <v>41909359.719999999</v>
      </c>
      <c r="E24" s="125">
        <v>41281808.710000001</v>
      </c>
      <c r="F24" s="125">
        <v>40630437.899999999</v>
      </c>
      <c r="G24" s="129">
        <v>39957789.479999997</v>
      </c>
      <c r="H24" s="125">
        <v>39254317.159999996</v>
      </c>
      <c r="I24" s="130">
        <v>38528397.25</v>
      </c>
      <c r="J24" s="125">
        <v>37776605.090000004</v>
      </c>
      <c r="K24" s="125">
        <v>36998297.109999999</v>
      </c>
      <c r="L24" s="13">
        <f>+E24</f>
        <v>41281808.710000001</v>
      </c>
      <c r="M24" s="13">
        <f>+H24</f>
        <v>39254317.159999996</v>
      </c>
      <c r="N24" s="13">
        <f>+K24</f>
        <v>36998297.109999999</v>
      </c>
    </row>
    <row r="25" spans="1:14">
      <c r="A25" s="15"/>
      <c r="B25" s="13">
        <f>+DEVENGADO!B25</f>
        <v>0</v>
      </c>
      <c r="C25" s="132"/>
      <c r="D25" s="132"/>
      <c r="E25" s="132"/>
      <c r="F25" s="132"/>
      <c r="G25" s="133"/>
      <c r="H25" s="126"/>
      <c r="I25" s="128"/>
      <c r="J25" s="126"/>
      <c r="K25" s="126"/>
      <c r="L25" s="14"/>
      <c r="M25" s="14"/>
      <c r="N25" s="14"/>
    </row>
    <row r="26" spans="1:14">
      <c r="A26" s="12" t="str">
        <f>+DEVENGADO!A26</f>
        <v>F.F.F.I.R.  (Z-2102-21-A)</v>
      </c>
      <c r="B26" s="13">
        <f>+DEVENGADO!B26</f>
        <v>0</v>
      </c>
      <c r="C26" s="126"/>
      <c r="D26" s="126"/>
      <c r="E26" s="126"/>
      <c r="F26" s="127"/>
      <c r="G26" s="127"/>
      <c r="H26" s="126"/>
      <c r="I26" s="128"/>
      <c r="J26" s="126"/>
      <c r="K26" s="126"/>
      <c r="L26" s="14">
        <f>SUM(C26:E26)</f>
        <v>0</v>
      </c>
      <c r="M26" s="14">
        <f>SUM(C26:H26)</f>
        <v>0</v>
      </c>
      <c r="N26" s="14">
        <f>SUM(C26:K26)</f>
        <v>0</v>
      </c>
    </row>
    <row r="27" spans="1:14">
      <c r="A27" s="15" t="str">
        <f>+DEVENGADO!A27</f>
        <v xml:space="preserve">Amortización </v>
      </c>
      <c r="B27" s="13">
        <f>+DEVENGADO!B27</f>
        <v>0</v>
      </c>
      <c r="C27" s="126">
        <v>0</v>
      </c>
      <c r="D27" s="126">
        <v>0</v>
      </c>
      <c r="E27" s="126">
        <v>0</v>
      </c>
      <c r="F27" s="126">
        <v>0</v>
      </c>
      <c r="G27" s="127">
        <v>0</v>
      </c>
      <c r="H27" s="126">
        <v>0</v>
      </c>
      <c r="I27" s="128">
        <v>0</v>
      </c>
      <c r="J27" s="126">
        <v>0</v>
      </c>
      <c r="K27" s="126">
        <v>0</v>
      </c>
      <c r="L27" s="14">
        <f>SUM(C27:E27)</f>
        <v>0</v>
      </c>
      <c r="M27" s="14">
        <f>SUM(C27:H27)</f>
        <v>0</v>
      </c>
      <c r="N27" s="14">
        <f>SUM(C27:K27)</f>
        <v>0</v>
      </c>
    </row>
    <row r="28" spans="1:14">
      <c r="A28" s="15" t="str">
        <f>+DEVENGADO!A28</f>
        <v>Servicios</v>
      </c>
      <c r="B28" s="13">
        <f>+DEVENGADO!B28</f>
        <v>0</v>
      </c>
      <c r="C28" s="126">
        <v>448993.72</v>
      </c>
      <c r="D28" s="126">
        <v>568349.03</v>
      </c>
      <c r="E28" s="126">
        <v>623047.82999999996</v>
      </c>
      <c r="F28" s="126">
        <v>639223.82999999996</v>
      </c>
      <c r="G28" s="127">
        <v>742535.31</v>
      </c>
      <c r="H28" s="126">
        <v>868302.4</v>
      </c>
      <c r="I28" s="128">
        <v>864777.45</v>
      </c>
      <c r="J28" s="126">
        <v>1023163.92</v>
      </c>
      <c r="K28" s="126">
        <v>1117241.55</v>
      </c>
      <c r="L28" s="14">
        <f>SUM(C28:E28)</f>
        <v>1640390.58</v>
      </c>
      <c r="M28" s="14">
        <f>SUM(C28:H28)</f>
        <v>3890452.12</v>
      </c>
      <c r="N28" s="14">
        <f>SUM(C28:K28)</f>
        <v>6895635.04</v>
      </c>
    </row>
    <row r="29" spans="1:14">
      <c r="A29" s="15" t="str">
        <f>+DEVENGADO!A29</f>
        <v>Capital Residual Actualizado</v>
      </c>
      <c r="B29" s="13">
        <f>+DEVENGADO!B29</f>
        <v>63596914.32</v>
      </c>
      <c r="C29" s="125">
        <f>+B29-C27</f>
        <v>63596914.32</v>
      </c>
      <c r="D29" s="125">
        <v>74154318.920000002</v>
      </c>
      <c r="E29" s="125">
        <v>81291046.950000003</v>
      </c>
      <c r="F29" s="125">
        <v>89153414.959999993</v>
      </c>
      <c r="G29" s="129">
        <v>98018812.5</v>
      </c>
      <c r="H29" s="125">
        <v>107456974.5</v>
      </c>
      <c r="I29" s="125">
        <v>118091854.48</v>
      </c>
      <c r="J29" s="125">
        <v>129565128.79000001</v>
      </c>
      <c r="K29" s="125">
        <v>141478352.61000001</v>
      </c>
      <c r="L29" s="13">
        <f>+E29</f>
        <v>81291046.950000003</v>
      </c>
      <c r="M29" s="13">
        <f>+H29</f>
        <v>107456974.5</v>
      </c>
      <c r="N29" s="13">
        <f>+K29</f>
        <v>141478352.61000001</v>
      </c>
    </row>
    <row r="30" spans="1:14">
      <c r="A30" s="15"/>
      <c r="B30" s="13">
        <f>+DEVENGADO!B30</f>
        <v>0</v>
      </c>
      <c r="C30" s="132"/>
      <c r="D30" s="132"/>
      <c r="E30" s="132"/>
      <c r="F30" s="132"/>
      <c r="G30" s="133"/>
      <c r="H30" s="126"/>
      <c r="I30" s="128"/>
      <c r="J30" s="126"/>
      <c r="K30" s="126"/>
      <c r="L30" s="14"/>
      <c r="M30" s="14"/>
      <c r="N30" s="14"/>
    </row>
    <row r="31" spans="1:14">
      <c r="A31" s="12" t="str">
        <f>+DEVENGADO!A31</f>
        <v>Reestructuracion (Resolucion 741)</v>
      </c>
      <c r="B31" s="13">
        <f>+DEVENGADO!B31</f>
        <v>0</v>
      </c>
      <c r="C31" s="126"/>
      <c r="D31" s="126"/>
      <c r="E31" s="126"/>
      <c r="F31" s="127"/>
      <c r="G31" s="127"/>
      <c r="H31" s="126"/>
      <c r="I31" s="128"/>
      <c r="J31" s="126"/>
      <c r="K31" s="126"/>
      <c r="L31" s="14">
        <f>SUM(C31:E31)</f>
        <v>0</v>
      </c>
      <c r="M31" s="14">
        <f>SUM(C31:H31)</f>
        <v>0</v>
      </c>
      <c r="N31" s="14">
        <f>SUM(C31:K31)</f>
        <v>0</v>
      </c>
    </row>
    <row r="32" spans="1:14">
      <c r="A32" s="15" t="str">
        <f>+DEVENGADO!A32</f>
        <v xml:space="preserve">Amortización </v>
      </c>
      <c r="B32" s="13">
        <f>+DEVENGADO!B32</f>
        <v>0</v>
      </c>
      <c r="C32" s="126">
        <v>64382961.780000001</v>
      </c>
      <c r="D32" s="126">
        <v>64382961.780000001</v>
      </c>
      <c r="E32" s="126">
        <v>64382961.780000001</v>
      </c>
      <c r="F32" s="126">
        <v>64382961.780000001</v>
      </c>
      <c r="G32" s="127">
        <v>64382961.780000001</v>
      </c>
      <c r="H32" s="126">
        <v>64382961.780000001</v>
      </c>
      <c r="I32" s="126">
        <v>64382961.780000001</v>
      </c>
      <c r="J32" s="126">
        <v>64382961.780000001</v>
      </c>
      <c r="K32" s="126">
        <v>64382961.780000001</v>
      </c>
      <c r="L32" s="14">
        <f>SUM(C32:E32)</f>
        <v>193148885.34</v>
      </c>
      <c r="M32" s="14">
        <f>SUM(C32:H32)</f>
        <v>386297770.67999995</v>
      </c>
      <c r="N32" s="14">
        <f>SUM(C32:K32)</f>
        <v>579446656.01999986</v>
      </c>
    </row>
    <row r="33" spans="1:16">
      <c r="A33" s="15" t="str">
        <f>+DEVENGADO!A33</f>
        <v>Servicios</v>
      </c>
      <c r="B33" s="13">
        <f>+DEVENGADO!B33</f>
        <v>0</v>
      </c>
      <c r="C33" s="126">
        <v>22747416.050000001</v>
      </c>
      <c r="D33" s="126">
        <v>19649468.43</v>
      </c>
      <c r="E33" s="126">
        <v>17980573.870000005</v>
      </c>
      <c r="F33" s="126">
        <v>22265102.459999993</v>
      </c>
      <c r="G33" s="127">
        <v>19938480.899999999</v>
      </c>
      <c r="H33" s="126">
        <v>17682108.32</v>
      </c>
      <c r="I33" s="128">
        <v>20469222.640000001</v>
      </c>
      <c r="J33" s="126">
        <v>18258318.07</v>
      </c>
      <c r="K33" s="126">
        <v>18511987.960000001</v>
      </c>
      <c r="L33" s="14">
        <f>SUM(C33:E33)</f>
        <v>60377458.350000009</v>
      </c>
      <c r="M33" s="14">
        <f>SUM(C33:H33)</f>
        <v>120263150.03</v>
      </c>
      <c r="N33" s="14">
        <f>SUM(C33:K33)</f>
        <v>177502678.70000002</v>
      </c>
    </row>
    <row r="34" spans="1:16">
      <c r="A34" s="15" t="str">
        <f>+DEVENGADO!A34</f>
        <v>Capital Residual Actualizado</v>
      </c>
      <c r="B34" s="13">
        <f>+DEVENGADO!B34</f>
        <v>3857124711</v>
      </c>
      <c r="C34" s="125">
        <f>+B34-C32</f>
        <v>3792741749.2199998</v>
      </c>
      <c r="D34" s="125">
        <v>3728358787.4399996</v>
      </c>
      <c r="E34" s="125">
        <f>+D34-E32</f>
        <v>3663975825.6599994</v>
      </c>
      <c r="F34" s="125">
        <f>+E34-F32</f>
        <v>3599592863.8799992</v>
      </c>
      <c r="G34" s="129">
        <f>+F34-G32</f>
        <v>3535209902.099999</v>
      </c>
      <c r="H34" s="125">
        <f>+G34-H32</f>
        <v>3470826940.3199987</v>
      </c>
      <c r="I34" s="125">
        <f>+H34-I32</f>
        <v>3406443978.5399985</v>
      </c>
      <c r="J34" s="125">
        <f t="shared" ref="J34:K34" si="0">+I34-J32</f>
        <v>3342061016.7599983</v>
      </c>
      <c r="K34" s="125">
        <f t="shared" si="0"/>
        <v>3277678054.9799981</v>
      </c>
      <c r="L34" s="13">
        <f>+E34</f>
        <v>3663975825.6599994</v>
      </c>
      <c r="M34" s="13">
        <f>+H34</f>
        <v>3470826940.3199987</v>
      </c>
      <c r="N34" s="13">
        <f>+K34</f>
        <v>3277678054.9799981</v>
      </c>
    </row>
    <row r="35" spans="1:16">
      <c r="A35" s="15"/>
      <c r="B35" s="13">
        <f>+DEVENGADO!B35</f>
        <v>0</v>
      </c>
      <c r="C35" s="126"/>
      <c r="D35" s="126"/>
      <c r="E35" s="126"/>
      <c r="F35" s="127"/>
      <c r="G35" s="127"/>
      <c r="H35" s="126"/>
      <c r="I35" s="128"/>
      <c r="J35" s="126"/>
      <c r="K35" s="126"/>
      <c r="L35" s="14"/>
      <c r="M35" s="14"/>
      <c r="N35" s="14"/>
    </row>
    <row r="36" spans="1:16">
      <c r="A36" s="12" t="str">
        <f>+DEVENGADO!A36</f>
        <v>BONO CONVERSION</v>
      </c>
      <c r="B36" s="13">
        <f>+DEVENGADO!B36</f>
        <v>0</v>
      </c>
      <c r="C36" s="126"/>
      <c r="D36" s="126"/>
      <c r="E36" s="126"/>
      <c r="F36" s="127"/>
      <c r="G36" s="127"/>
      <c r="H36" s="126"/>
      <c r="I36" s="128"/>
      <c r="J36" s="126"/>
      <c r="K36" s="126"/>
      <c r="L36" s="14">
        <f>SUM(C36:E36)</f>
        <v>0</v>
      </c>
      <c r="M36" s="14">
        <f>SUM(C36:H36)</f>
        <v>0</v>
      </c>
      <c r="N36" s="14">
        <f>SUM(C36:K36)</f>
        <v>0</v>
      </c>
    </row>
    <row r="37" spans="1:16">
      <c r="A37" s="15" t="str">
        <f>+DEVENGADO!A37</f>
        <v xml:space="preserve">Amortización </v>
      </c>
      <c r="B37" s="13">
        <f>+DEVENGADO!B37</f>
        <v>0</v>
      </c>
      <c r="C37" s="126">
        <v>0</v>
      </c>
      <c r="D37" s="126">
        <v>0</v>
      </c>
      <c r="E37" s="126"/>
      <c r="F37" s="127">
        <v>0</v>
      </c>
      <c r="G37" s="127">
        <v>0</v>
      </c>
      <c r="H37" s="126">
        <v>0</v>
      </c>
      <c r="I37" s="128">
        <v>0</v>
      </c>
      <c r="J37" s="128">
        <v>0</v>
      </c>
      <c r="K37" s="128">
        <v>0</v>
      </c>
      <c r="L37" s="14">
        <f>SUM(C37:E37)</f>
        <v>0</v>
      </c>
      <c r="M37" s="14">
        <f>SUM(C37:H37)</f>
        <v>0</v>
      </c>
      <c r="N37" s="14">
        <f>SUM(C37:K37)</f>
        <v>0</v>
      </c>
    </row>
    <row r="38" spans="1:16">
      <c r="A38" s="15" t="str">
        <f>+DEVENGADO!A38</f>
        <v>Servicios</v>
      </c>
      <c r="B38" s="13">
        <f>+DEVENGADO!B38</f>
        <v>0</v>
      </c>
      <c r="C38" s="126">
        <v>0</v>
      </c>
      <c r="D38" s="126">
        <v>0</v>
      </c>
      <c r="E38" s="126">
        <v>521502807.81999999</v>
      </c>
      <c r="F38" s="127">
        <v>0</v>
      </c>
      <c r="G38" s="127">
        <v>0</v>
      </c>
      <c r="H38" s="126">
        <v>288447684.74000001</v>
      </c>
      <c r="I38" s="128">
        <v>0</v>
      </c>
      <c r="J38" s="128">
        <v>0</v>
      </c>
      <c r="K38" s="128">
        <v>166893122.75</v>
      </c>
      <c r="L38" s="14">
        <f>SUM(C38:E38)</f>
        <v>521502807.81999999</v>
      </c>
      <c r="M38" s="14">
        <f>SUM(C38:H38)</f>
        <v>809950492.55999994</v>
      </c>
      <c r="N38" s="14">
        <f>SUM(C38:K38)</f>
        <v>976843615.30999994</v>
      </c>
    </row>
    <row r="39" spans="1:16">
      <c r="A39" s="15" t="str">
        <f>+DEVENGADO!A39</f>
        <v>Capital Residual Actualizado</v>
      </c>
      <c r="B39" s="13">
        <f>+DEVENGADO!B39</f>
        <v>1852583876</v>
      </c>
      <c r="C39" s="125">
        <f>+B39-C37</f>
        <v>1852583876</v>
      </c>
      <c r="D39" s="125">
        <f t="shared" ref="D39:K39" si="1">+C39</f>
        <v>1852583876</v>
      </c>
      <c r="E39" s="125">
        <f t="shared" si="1"/>
        <v>1852583876</v>
      </c>
      <c r="F39" s="125">
        <f t="shared" si="1"/>
        <v>1852583876</v>
      </c>
      <c r="G39" s="129">
        <f t="shared" si="1"/>
        <v>1852583876</v>
      </c>
      <c r="H39" s="125">
        <f t="shared" si="1"/>
        <v>1852583876</v>
      </c>
      <c r="I39" s="125">
        <f t="shared" si="1"/>
        <v>1852583876</v>
      </c>
      <c r="J39" s="125">
        <f t="shared" si="1"/>
        <v>1852583876</v>
      </c>
      <c r="K39" s="125">
        <f t="shared" si="1"/>
        <v>1852583876</v>
      </c>
      <c r="L39" s="13">
        <f>+E39</f>
        <v>1852583876</v>
      </c>
      <c r="M39" s="13">
        <f>+H39</f>
        <v>1852583876</v>
      </c>
      <c r="N39" s="13">
        <f>+K39</f>
        <v>1852583876</v>
      </c>
    </row>
    <row r="40" spans="1:16">
      <c r="A40" s="15"/>
      <c r="B40" s="13">
        <f>+DEVENGADO!B40</f>
        <v>0</v>
      </c>
      <c r="C40" s="126"/>
      <c r="D40" s="126"/>
      <c r="E40" s="126"/>
      <c r="F40" s="127"/>
      <c r="G40" s="127"/>
      <c r="H40" s="126"/>
      <c r="I40" s="128"/>
      <c r="J40" s="126"/>
      <c r="K40" s="126"/>
      <c r="L40" s="14"/>
      <c r="M40" s="14"/>
      <c r="N40" s="14"/>
    </row>
    <row r="41" spans="1:16">
      <c r="A41" s="12" t="str">
        <f>+DEVENGADO!A41</f>
        <v>PROMES - GOBERNADOR GREGORES</v>
      </c>
      <c r="B41" s="13">
        <f>+DEVENGADO!B41</f>
        <v>0</v>
      </c>
      <c r="C41" s="126"/>
      <c r="D41" s="126"/>
      <c r="E41" s="126"/>
      <c r="F41" s="127"/>
      <c r="G41" s="127"/>
      <c r="H41" s="126"/>
      <c r="I41" s="128"/>
      <c r="J41" s="126"/>
      <c r="K41" s="126"/>
      <c r="L41" s="14">
        <f>SUM(C41:E41)</f>
        <v>0</v>
      </c>
      <c r="M41" s="14">
        <f>SUM(C41:H41)</f>
        <v>0</v>
      </c>
      <c r="N41" s="14">
        <f>SUM(C41:K41)</f>
        <v>0</v>
      </c>
      <c r="P41" s="16"/>
    </row>
    <row r="42" spans="1:16">
      <c r="A42" s="15" t="str">
        <f>+DEVENGADO!A42</f>
        <v xml:space="preserve">Amortización </v>
      </c>
      <c r="B42" s="13">
        <f>+DEVENGADO!B42</f>
        <v>0</v>
      </c>
      <c r="C42" s="125">
        <v>0</v>
      </c>
      <c r="D42" s="125">
        <v>0</v>
      </c>
      <c r="E42" s="125">
        <v>0</v>
      </c>
      <c r="F42" s="125">
        <v>0</v>
      </c>
      <c r="G42" s="129">
        <v>0</v>
      </c>
      <c r="H42" s="125">
        <v>0</v>
      </c>
      <c r="I42" s="130">
        <v>0</v>
      </c>
      <c r="J42" s="130">
        <v>0</v>
      </c>
      <c r="K42" s="130">
        <v>0</v>
      </c>
      <c r="L42" s="14">
        <f>SUM(C42:E42)</f>
        <v>0</v>
      </c>
      <c r="M42" s="14">
        <f>SUM(C42:H42)</f>
        <v>0</v>
      </c>
      <c r="N42" s="14">
        <f>SUM(C42:K42)</f>
        <v>0</v>
      </c>
    </row>
    <row r="43" spans="1:16">
      <c r="A43" s="15" t="str">
        <f>+DEVENGADO!A43</f>
        <v>Servicios</v>
      </c>
      <c r="B43" s="13">
        <f>+DEVENGADO!B43</f>
        <v>0</v>
      </c>
      <c r="C43" s="125">
        <v>0</v>
      </c>
      <c r="D43" s="125">
        <v>0</v>
      </c>
      <c r="E43" s="125">
        <v>0</v>
      </c>
      <c r="F43" s="125">
        <v>0</v>
      </c>
      <c r="G43" s="129">
        <v>0</v>
      </c>
      <c r="H43" s="125">
        <v>0</v>
      </c>
      <c r="I43" s="130">
        <v>0</v>
      </c>
      <c r="J43" s="130">
        <v>0</v>
      </c>
      <c r="K43" s="130">
        <v>0</v>
      </c>
      <c r="L43" s="14">
        <f>SUM(C43:E43)</f>
        <v>0</v>
      </c>
      <c r="M43" s="14">
        <f>SUM(C43:H43)</f>
        <v>0</v>
      </c>
      <c r="N43" s="14">
        <f>SUM(C43:K43)</f>
        <v>0</v>
      </c>
    </row>
    <row r="44" spans="1:16">
      <c r="A44" s="15" t="str">
        <f>+DEVENGADO!A44</f>
        <v>Capital Residual Actualizado</v>
      </c>
      <c r="B44" s="13">
        <f>+DEVENGADO!B44</f>
        <v>2856.1600000000399</v>
      </c>
      <c r="C44" s="125">
        <f>+B44-C42</f>
        <v>2856.1600000000399</v>
      </c>
      <c r="D44" s="125">
        <v>2856</v>
      </c>
      <c r="E44" s="125">
        <v>2856</v>
      </c>
      <c r="F44" s="125">
        <v>2856</v>
      </c>
      <c r="G44" s="129">
        <v>2856</v>
      </c>
      <c r="H44" s="125">
        <v>2856</v>
      </c>
      <c r="I44" s="125">
        <v>2856</v>
      </c>
      <c r="J44" s="125">
        <v>2856</v>
      </c>
      <c r="K44" s="125">
        <v>2856</v>
      </c>
      <c r="L44" s="13">
        <f>+E44</f>
        <v>2856</v>
      </c>
      <c r="M44" s="13">
        <f>+H44</f>
        <v>2856</v>
      </c>
      <c r="N44" s="13">
        <f>+K44</f>
        <v>2856</v>
      </c>
    </row>
    <row r="45" spans="1:16">
      <c r="A45" s="15"/>
      <c r="B45" s="13">
        <f>+DEVENGADO!B45</f>
        <v>0</v>
      </c>
      <c r="C45" s="126"/>
      <c r="D45" s="126"/>
      <c r="E45" s="126"/>
      <c r="F45" s="126"/>
      <c r="G45" s="127"/>
      <c r="H45" s="126"/>
      <c r="I45" s="126"/>
      <c r="J45" s="126"/>
      <c r="K45" s="126"/>
      <c r="L45" s="14"/>
      <c r="M45" s="14"/>
      <c r="N45" s="14"/>
    </row>
    <row r="46" spans="1:16">
      <c r="A46" s="12" t="str">
        <f>+DEVENGADO!A46</f>
        <v>PROMES - HIPOLITO YRIGOYEN</v>
      </c>
      <c r="B46" s="13">
        <f>+DEVENGADO!B46</f>
        <v>0</v>
      </c>
      <c r="C46" s="126"/>
      <c r="D46" s="126"/>
      <c r="E46" s="126"/>
      <c r="F46" s="126"/>
      <c r="G46" s="127"/>
      <c r="H46" s="126"/>
      <c r="I46" s="126"/>
      <c r="J46" s="126"/>
      <c r="K46" s="126"/>
      <c r="L46" s="14">
        <f>SUM(C46:E46)</f>
        <v>0</v>
      </c>
      <c r="M46" s="14">
        <f>SUM(C46:H46)</f>
        <v>0</v>
      </c>
      <c r="N46" s="14">
        <f>SUM(C46:K46)</f>
        <v>0</v>
      </c>
    </row>
    <row r="47" spans="1:16">
      <c r="A47" s="15" t="str">
        <f>+DEVENGADO!A47</f>
        <v xml:space="preserve">Amortización </v>
      </c>
      <c r="B47" s="13">
        <f>+DEVENGADO!B47</f>
        <v>0</v>
      </c>
      <c r="C47" s="125">
        <v>0</v>
      </c>
      <c r="D47" s="125">
        <v>0</v>
      </c>
      <c r="E47" s="125">
        <v>0</v>
      </c>
      <c r="F47" s="125">
        <v>0</v>
      </c>
      <c r="G47" s="129">
        <v>0</v>
      </c>
      <c r="H47" s="125">
        <v>0</v>
      </c>
      <c r="I47" s="125">
        <v>0</v>
      </c>
      <c r="J47" s="125">
        <v>0</v>
      </c>
      <c r="K47" s="125">
        <v>0</v>
      </c>
      <c r="L47" s="14">
        <f>SUM(C47:E47)</f>
        <v>0</v>
      </c>
      <c r="M47" s="14">
        <f>SUM(C47:H47)</f>
        <v>0</v>
      </c>
      <c r="N47" s="14">
        <f>SUM(C47:K47)</f>
        <v>0</v>
      </c>
    </row>
    <row r="48" spans="1:16">
      <c r="A48" s="15" t="str">
        <f>+DEVENGADO!A48</f>
        <v>Servicios</v>
      </c>
      <c r="B48" s="13">
        <f>+DEVENGADO!B48</f>
        <v>0</v>
      </c>
      <c r="C48" s="125">
        <v>0</v>
      </c>
      <c r="D48" s="125">
        <v>0</v>
      </c>
      <c r="E48" s="125">
        <v>0</v>
      </c>
      <c r="F48" s="125">
        <v>0</v>
      </c>
      <c r="G48" s="129">
        <v>0</v>
      </c>
      <c r="H48" s="125">
        <v>0</v>
      </c>
      <c r="I48" s="125">
        <v>0</v>
      </c>
      <c r="J48" s="125">
        <v>0</v>
      </c>
      <c r="K48" s="125">
        <v>0</v>
      </c>
      <c r="L48" s="14">
        <f>SUM(C48:E48)</f>
        <v>0</v>
      </c>
      <c r="M48" s="14">
        <f>SUM(C48:H48)</f>
        <v>0</v>
      </c>
      <c r="N48" s="14">
        <f>SUM(C48:K48)</f>
        <v>0</v>
      </c>
    </row>
    <row r="49" spans="1:14">
      <c r="A49" s="15" t="str">
        <f>+DEVENGADO!A49</f>
        <v>Capital Residual Actualizado</v>
      </c>
      <c r="B49" s="13">
        <f>+DEVENGADO!B49</f>
        <v>542.06999999999243</v>
      </c>
      <c r="C49" s="125">
        <f>+B49-C47</f>
        <v>542.06999999999243</v>
      </c>
      <c r="D49" s="125">
        <v>542</v>
      </c>
      <c r="E49" s="125">
        <v>542</v>
      </c>
      <c r="F49" s="125">
        <v>542</v>
      </c>
      <c r="G49" s="129">
        <v>542</v>
      </c>
      <c r="H49" s="125">
        <v>542</v>
      </c>
      <c r="I49" s="125">
        <v>542</v>
      </c>
      <c r="J49" s="125">
        <v>542</v>
      </c>
      <c r="K49" s="125">
        <v>542</v>
      </c>
      <c r="L49" s="13">
        <f>+E49</f>
        <v>542</v>
      </c>
      <c r="M49" s="13">
        <f>+H49</f>
        <v>542</v>
      </c>
      <c r="N49" s="13">
        <f>+K49</f>
        <v>542</v>
      </c>
    </row>
    <row r="50" spans="1:14">
      <c r="A50" s="15"/>
      <c r="B50" s="13">
        <f>+DEVENGADO!B50</f>
        <v>0</v>
      </c>
      <c r="C50" s="126"/>
      <c r="D50" s="126"/>
      <c r="E50" s="126"/>
      <c r="F50" s="126"/>
      <c r="G50" s="127"/>
      <c r="H50" s="126"/>
      <c r="I50" s="126"/>
      <c r="J50" s="126"/>
      <c r="K50" s="126"/>
      <c r="L50" s="14"/>
      <c r="M50" s="14"/>
      <c r="N50" s="14"/>
    </row>
    <row r="51" spans="1:14">
      <c r="A51" s="12" t="str">
        <f>+DEVENGADO!A51</f>
        <v>PROMES - LAS HERAS</v>
      </c>
      <c r="B51" s="13">
        <f>+DEVENGADO!B51</f>
        <v>0</v>
      </c>
      <c r="C51" s="126"/>
      <c r="D51" s="126"/>
      <c r="E51" s="126"/>
      <c r="F51" s="126"/>
      <c r="G51" s="127"/>
      <c r="H51" s="126"/>
      <c r="I51" s="126"/>
      <c r="J51" s="126"/>
      <c r="K51" s="126"/>
      <c r="L51" s="14">
        <f>SUM(C51:E51)</f>
        <v>0</v>
      </c>
      <c r="M51" s="14">
        <f>SUM(C51:H51)</f>
        <v>0</v>
      </c>
      <c r="N51" s="14">
        <f>SUM(C51:K51)</f>
        <v>0</v>
      </c>
    </row>
    <row r="52" spans="1:14">
      <c r="A52" s="15" t="str">
        <f>+DEVENGADO!A52</f>
        <v xml:space="preserve">Amortización </v>
      </c>
      <c r="B52" s="13">
        <f>+DEVENGADO!B52</f>
        <v>0</v>
      </c>
      <c r="C52" s="125">
        <v>0</v>
      </c>
      <c r="D52" s="125">
        <v>0</v>
      </c>
      <c r="E52" s="125">
        <v>0</v>
      </c>
      <c r="F52" s="125">
        <v>0</v>
      </c>
      <c r="G52" s="129">
        <v>0</v>
      </c>
      <c r="H52" s="125">
        <v>0</v>
      </c>
      <c r="I52" s="125">
        <v>0</v>
      </c>
      <c r="J52" s="125">
        <v>0</v>
      </c>
      <c r="K52" s="125">
        <v>0</v>
      </c>
      <c r="L52" s="14">
        <f>SUM(C52:E52)</f>
        <v>0</v>
      </c>
      <c r="M52" s="14">
        <f>SUM(C52:H52)</f>
        <v>0</v>
      </c>
      <c r="N52" s="14">
        <f>SUM(C52:K52)</f>
        <v>0</v>
      </c>
    </row>
    <row r="53" spans="1:14">
      <c r="A53" s="15" t="str">
        <f>+DEVENGADO!A53</f>
        <v>Servicios</v>
      </c>
      <c r="B53" s="13">
        <f>+DEVENGADO!B53</f>
        <v>0</v>
      </c>
      <c r="C53" s="125">
        <v>0</v>
      </c>
      <c r="D53" s="125">
        <v>0</v>
      </c>
      <c r="E53" s="125">
        <v>0</v>
      </c>
      <c r="F53" s="125">
        <v>0</v>
      </c>
      <c r="G53" s="129">
        <v>0</v>
      </c>
      <c r="H53" s="125">
        <v>0</v>
      </c>
      <c r="I53" s="125">
        <v>0</v>
      </c>
      <c r="J53" s="125">
        <v>0</v>
      </c>
      <c r="K53" s="125">
        <v>0</v>
      </c>
      <c r="L53" s="14">
        <f>SUM(C53:E53)</f>
        <v>0</v>
      </c>
      <c r="M53" s="14">
        <f>SUM(C53:H53)</f>
        <v>0</v>
      </c>
      <c r="N53" s="14">
        <f>SUM(C53:K53)</f>
        <v>0</v>
      </c>
    </row>
    <row r="54" spans="1:14">
      <c r="A54" s="15" t="str">
        <f>+DEVENGADO!A54</f>
        <v>Capital Residual Actualizado</v>
      </c>
      <c r="B54" s="13">
        <f>+DEVENGADO!B54</f>
        <v>1210.4799999999523</v>
      </c>
      <c r="C54" s="125">
        <f>+B54-C52</f>
        <v>1210.4799999999523</v>
      </c>
      <c r="D54" s="125">
        <v>1210</v>
      </c>
      <c r="E54" s="125">
        <v>1210</v>
      </c>
      <c r="F54" s="125">
        <v>1210</v>
      </c>
      <c r="G54" s="129">
        <v>1210</v>
      </c>
      <c r="H54" s="125">
        <v>1210</v>
      </c>
      <c r="I54" s="125">
        <v>1210</v>
      </c>
      <c r="J54" s="125">
        <v>1210</v>
      </c>
      <c r="K54" s="125">
        <v>1210</v>
      </c>
      <c r="L54" s="13">
        <f>+E54</f>
        <v>1210</v>
      </c>
      <c r="M54" s="13">
        <f>+H54</f>
        <v>1210</v>
      </c>
      <c r="N54" s="13">
        <f>+K54</f>
        <v>1210</v>
      </c>
    </row>
    <row r="55" spans="1:14">
      <c r="A55" s="15"/>
      <c r="B55" s="13">
        <f>+DEVENGADO!B55</f>
        <v>0</v>
      </c>
      <c r="C55" s="126"/>
      <c r="D55" s="126"/>
      <c r="E55" s="126"/>
      <c r="F55" s="126"/>
      <c r="G55" s="127"/>
      <c r="H55" s="126"/>
      <c r="I55" s="126"/>
      <c r="J55" s="126"/>
      <c r="K55" s="126"/>
      <c r="L55" s="14"/>
      <c r="M55" s="14"/>
      <c r="N55" s="14"/>
    </row>
    <row r="56" spans="1:14">
      <c r="A56" s="12" t="str">
        <f>+DEVENGADO!A56</f>
        <v>PROMES - TRES LAGOS</v>
      </c>
      <c r="B56" s="13">
        <f>+DEVENGADO!B56</f>
        <v>0</v>
      </c>
      <c r="C56" s="126"/>
      <c r="D56" s="126"/>
      <c r="E56" s="126"/>
      <c r="F56" s="126"/>
      <c r="G56" s="127"/>
      <c r="H56" s="126"/>
      <c r="I56" s="126"/>
      <c r="J56" s="126"/>
      <c r="K56" s="126"/>
      <c r="L56" s="14">
        <f t="shared" ref="L56:N56" si="2">SUM(L57:L58)</f>
        <v>0</v>
      </c>
      <c r="M56" s="14">
        <f t="shared" si="2"/>
        <v>0</v>
      </c>
      <c r="N56" s="14">
        <f t="shared" si="2"/>
        <v>0</v>
      </c>
    </row>
    <row r="57" spans="1:14">
      <c r="A57" s="15" t="str">
        <f>+DEVENGADO!A57</f>
        <v xml:space="preserve">Amortización </v>
      </c>
      <c r="B57" s="13">
        <f>+DEVENGADO!B57</f>
        <v>0</v>
      </c>
      <c r="C57" s="125">
        <v>0</v>
      </c>
      <c r="D57" s="125">
        <v>0</v>
      </c>
      <c r="E57" s="125">
        <v>0</v>
      </c>
      <c r="F57" s="125">
        <v>0</v>
      </c>
      <c r="G57" s="129">
        <v>0</v>
      </c>
      <c r="H57" s="125">
        <v>0</v>
      </c>
      <c r="I57" s="125">
        <v>0</v>
      </c>
      <c r="J57" s="125">
        <v>0</v>
      </c>
      <c r="K57" s="125">
        <v>0</v>
      </c>
      <c r="L57" s="14">
        <f>SUM(C57:E57)</f>
        <v>0</v>
      </c>
      <c r="M57" s="14">
        <f>SUM(C57:H57)</f>
        <v>0</v>
      </c>
      <c r="N57" s="14">
        <f>SUM(C57:K57)</f>
        <v>0</v>
      </c>
    </row>
    <row r="58" spans="1:14">
      <c r="A58" s="15" t="str">
        <f>+DEVENGADO!A58</f>
        <v>Servicios</v>
      </c>
      <c r="B58" s="13">
        <f>+DEVENGADO!B58</f>
        <v>0</v>
      </c>
      <c r="C58" s="125">
        <v>0</v>
      </c>
      <c r="D58" s="125">
        <v>0</v>
      </c>
      <c r="E58" s="125">
        <v>0</v>
      </c>
      <c r="F58" s="125">
        <v>0</v>
      </c>
      <c r="G58" s="129">
        <v>0</v>
      </c>
      <c r="H58" s="125">
        <v>0</v>
      </c>
      <c r="I58" s="125">
        <v>0</v>
      </c>
      <c r="J58" s="125">
        <v>0</v>
      </c>
      <c r="K58" s="125">
        <v>0</v>
      </c>
      <c r="L58" s="14">
        <f>SUM(C58:E58)</f>
        <v>0</v>
      </c>
      <c r="M58" s="14">
        <f>SUM(C58:H58)</f>
        <v>0</v>
      </c>
      <c r="N58" s="14">
        <f>SUM(C58:K58)</f>
        <v>0</v>
      </c>
    </row>
    <row r="59" spans="1:14">
      <c r="A59" s="15" t="str">
        <f>+DEVENGADO!A59</f>
        <v>Capital Residual Actualizado</v>
      </c>
      <c r="B59" s="13">
        <f>+DEVENGADO!B59</f>
        <v>12780.910000000003</v>
      </c>
      <c r="C59" s="125">
        <f>+B59-C57</f>
        <v>12780.910000000003</v>
      </c>
      <c r="D59" s="125">
        <v>12781</v>
      </c>
      <c r="E59" s="125">
        <v>12781</v>
      </c>
      <c r="F59" s="125">
        <v>12781</v>
      </c>
      <c r="G59" s="129">
        <v>12781</v>
      </c>
      <c r="H59" s="125">
        <v>12781</v>
      </c>
      <c r="I59" s="125">
        <v>12781</v>
      </c>
      <c r="J59" s="125">
        <v>12781</v>
      </c>
      <c r="K59" s="125">
        <v>12781</v>
      </c>
      <c r="L59" s="13">
        <v>12780.910000000003</v>
      </c>
      <c r="M59" s="13">
        <v>12780.910000000003</v>
      </c>
      <c r="N59" s="13">
        <f>+K59</f>
        <v>12781</v>
      </c>
    </row>
    <row r="60" spans="1:14" ht="13.5" thickBot="1">
      <c r="A60" s="15"/>
      <c r="B60" s="13"/>
      <c r="C60" s="14"/>
      <c r="D60" s="14"/>
      <c r="E60" s="14"/>
      <c r="F60" s="14"/>
      <c r="G60" s="134"/>
      <c r="H60" s="14"/>
      <c r="I60" s="14"/>
      <c r="J60" s="14"/>
      <c r="K60" s="14"/>
      <c r="L60" s="14"/>
      <c r="M60" s="14"/>
      <c r="N60" s="14"/>
    </row>
    <row r="61" spans="1:14" ht="13.5" thickBot="1">
      <c r="A61" s="17" t="str">
        <f>+DEVENGADO!A61</f>
        <v xml:space="preserve">Total Amortización </v>
      </c>
      <c r="B61" s="18">
        <f>+DEVENGADO!B61</f>
        <v>0</v>
      </c>
      <c r="C61" s="18">
        <f>+DEVENGADO!C61</f>
        <v>1944881215.97</v>
      </c>
      <c r="D61" s="18">
        <f>+DEVENGADO!D61</f>
        <v>2361745427.8200002</v>
      </c>
      <c r="E61" s="18">
        <f>+DEVENGADO!E61</f>
        <v>2719736714.7199998</v>
      </c>
      <c r="F61" s="18">
        <f>+DEVENGADO!F61</f>
        <v>3082704247.8200002</v>
      </c>
      <c r="G61" s="18">
        <f>+DEVENGADO!G61</f>
        <v>3385763338.8300004</v>
      </c>
      <c r="H61" s="18">
        <f>+DEVENGADO!H61</f>
        <v>23370180974.579998</v>
      </c>
      <c r="I61" s="18">
        <f>+DEVENGADO!I61</f>
        <v>65625813.300000004</v>
      </c>
      <c r="J61" s="18">
        <f>+DEVENGADO!J61</f>
        <v>65642181.950000003</v>
      </c>
      <c r="K61" s="18">
        <f>+DEVENGADO!K61</f>
        <v>65658765.120000005</v>
      </c>
      <c r="L61" s="18">
        <f>+L12+L17+L22+L27+L32++L37+L42+L47+L52+L57</f>
        <v>7026363358.5100002</v>
      </c>
      <c r="M61" s="18">
        <f t="shared" ref="M61:N62" si="3">+M12+M17+M22+M27+M32++M37+M42+M47+M52+M57</f>
        <v>36865011919.740005</v>
      </c>
      <c r="N61" s="18">
        <f t="shared" si="3"/>
        <v>37061938680.110001</v>
      </c>
    </row>
    <row r="62" spans="1:14" ht="13.5" thickBot="1">
      <c r="A62" s="17" t="str">
        <f>+DEVENGADO!A62</f>
        <v xml:space="preserve">Total Servicios </v>
      </c>
      <c r="B62" s="18">
        <f>+DEVENGADO!B62</f>
        <v>0</v>
      </c>
      <c r="C62" s="18">
        <f>+DEVENGADO!C62</f>
        <v>25396652.469999999</v>
      </c>
      <c r="D62" s="18">
        <f>+DEVENGADO!D62</f>
        <v>22512829.550000001</v>
      </c>
      <c r="E62" s="18">
        <f>+DEVENGADO!E62</f>
        <v>542353892.72000003</v>
      </c>
      <c r="F62" s="18">
        <f>+DEVENGADO!F62</f>
        <v>25695545.169999994</v>
      </c>
      <c r="G62" s="18">
        <f>+DEVENGADO!G62</f>
        <v>23224041.939999998</v>
      </c>
      <c r="H62" s="18">
        <f>+DEVENGADO!H62</f>
        <v>307299274.21000004</v>
      </c>
      <c r="I62" s="18">
        <f>+DEVENGADO!I62</f>
        <v>21602157.73</v>
      </c>
      <c r="J62" s="18">
        <f>+DEVENGADO!J62</f>
        <v>19546025.609999999</v>
      </c>
      <c r="K62" s="18">
        <f>+DEVENGADO!K62</f>
        <v>186781733.71000001</v>
      </c>
      <c r="L62" s="18">
        <f>+L13+L18+L23+L28+L33++L38+L43+L48+L53+L58</f>
        <v>590263374.74000001</v>
      </c>
      <c r="M62" s="18">
        <f t="shared" si="3"/>
        <v>946482236.05999994</v>
      </c>
      <c r="N62" s="18">
        <f t="shared" si="3"/>
        <v>1174412153.1099999</v>
      </c>
    </row>
    <row r="63" spans="1:14" ht="13.5" thickBot="1">
      <c r="A63" s="17" t="str">
        <f>+DEVENGADO!A63</f>
        <v xml:space="preserve">Stok de Deuda </v>
      </c>
      <c r="B63" s="18">
        <f>+DEVENGADO!B63</f>
        <v>24737743564.049999</v>
      </c>
      <c r="C63" s="18">
        <f>+DEVENGADO!C63</f>
        <v>26423141619.049999</v>
      </c>
      <c r="D63" s="18">
        <f>+DEVENGADO!D63</f>
        <v>28659006902.679996</v>
      </c>
      <c r="E63" s="18">
        <f>+DEVENGADO!E63</f>
        <v>28116211373.029999</v>
      </c>
      <c r="F63" s="18">
        <f>+DEVENGADO!F63</f>
        <v>29718988167.080002</v>
      </c>
      <c r="G63" s="18">
        <f>+DEVENGADO!G63</f>
        <v>28766975150.119999</v>
      </c>
      <c r="H63" s="18">
        <f>+DEVENGADO!H63</f>
        <v>5470139496.9799986</v>
      </c>
      <c r="I63" s="18">
        <f>+DEVENGADO!I63</f>
        <v>5415665495.2699986</v>
      </c>
      <c r="J63" s="18">
        <f>+DEVENGADO!J63</f>
        <v>5362004015.6399984</v>
      </c>
      <c r="K63" s="18">
        <f>+DEVENGADO!K63</f>
        <v>5308755969.6999979</v>
      </c>
      <c r="L63" s="18">
        <f t="shared" ref="L63:N63" si="4">+L14+L19+L24+L29+L34+L39+L44+L54+L49+L59</f>
        <v>28116211372.939999</v>
      </c>
      <c r="M63" s="18">
        <f t="shared" si="4"/>
        <v>5470139496.8899984</v>
      </c>
      <c r="N63" s="18">
        <f t="shared" si="4"/>
        <v>5308755969.6999979</v>
      </c>
    </row>
    <row r="64" spans="1:14">
      <c r="A64" s="19"/>
      <c r="B64" s="20"/>
      <c r="C64" s="21"/>
      <c r="D64" s="21"/>
      <c r="E64" s="21"/>
      <c r="F64" s="21"/>
      <c r="G64" s="21"/>
      <c r="H64" s="21"/>
      <c r="I64" s="21"/>
      <c r="J64" s="21"/>
      <c r="K64" s="21"/>
      <c r="N64" s="21"/>
    </row>
    <row r="65" spans="2:14">
      <c r="B65" s="22"/>
      <c r="C65" s="23"/>
      <c r="D65" s="23"/>
      <c r="E65" s="23"/>
      <c r="F65" s="23"/>
      <c r="G65" s="23"/>
      <c r="H65" s="23"/>
      <c r="I65" s="23"/>
      <c r="J65" s="23"/>
      <c r="K65" s="23"/>
      <c r="N65" s="23"/>
    </row>
  </sheetData>
  <mergeCells count="1">
    <mergeCell ref="A7:D7"/>
  </mergeCells>
  <pageMargins left="0.7" right="0.7" top="0.75" bottom="0.75" header="0.3" footer="0.3"/>
  <pageSetup paperSize="9" scale="40" orientation="portrait" horizontalDpi="300" verticalDpi="300" r:id="rId1"/>
  <colBreaks count="1" manualBreakCount="1">
    <brk id="3" max="63" man="1"/>
  </colBreaks>
  <ignoredErrors>
    <ignoredError sqref="L12:N16 L30:N63" formulaRange="1"/>
    <ignoredError sqref="L17:N29" formula="1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2742-34C6-4C95-B1AA-6FE0462EA265}">
  <sheetPr>
    <pageSetUpPr fitToPage="1"/>
  </sheetPr>
  <dimension ref="A6:N67"/>
  <sheetViews>
    <sheetView showGridLines="0" view="pageBreakPreview" zoomScale="60" zoomScaleNormal="85" workbookViewId="0">
      <pane xSplit="1" ySplit="9" topLeftCell="B17" activePane="bottomRight" state="frozen"/>
      <selection pane="topRight" activeCell="B1" sqref="B1"/>
      <selection pane="bottomLeft" activeCell="A10" sqref="A10"/>
      <selection pane="bottomRight" activeCell="E77" sqref="E77"/>
    </sheetView>
  </sheetViews>
  <sheetFormatPr baseColWidth="10" defaultRowHeight="12.75"/>
  <cols>
    <col min="1" max="1" width="35.42578125" style="1" bestFit="1" customWidth="1"/>
    <col min="2" max="2" width="17.5703125" style="4" bestFit="1" customWidth="1"/>
    <col min="3" max="7" width="17.5703125" style="5" bestFit="1" customWidth="1"/>
    <col min="8" max="8" width="17.85546875" style="5" bestFit="1" customWidth="1"/>
    <col min="9" max="11" width="16.5703125" style="5" bestFit="1" customWidth="1"/>
    <col min="12" max="14" width="20" style="1" customWidth="1"/>
    <col min="15" max="130" width="11.42578125" style="1"/>
    <col min="131" max="131" width="37.85546875" style="1" bestFit="1" customWidth="1"/>
    <col min="132" max="132" width="23" style="1" bestFit="1" customWidth="1"/>
    <col min="133" max="144" width="19" style="1" customWidth="1"/>
    <col min="145" max="145" width="19.140625" style="1" bestFit="1" customWidth="1"/>
    <col min="146" max="146" width="16" style="1" bestFit="1" customWidth="1"/>
    <col min="147" max="148" width="13.42578125" style="1" bestFit="1" customWidth="1"/>
    <col min="149" max="386" width="11.42578125" style="1"/>
    <col min="387" max="387" width="37.85546875" style="1" bestFit="1" customWidth="1"/>
    <col min="388" max="388" width="23" style="1" bestFit="1" customWidth="1"/>
    <col min="389" max="400" width="19" style="1" customWidth="1"/>
    <col min="401" max="401" width="19.140625" style="1" bestFit="1" customWidth="1"/>
    <col min="402" max="402" width="16" style="1" bestFit="1" customWidth="1"/>
    <col min="403" max="404" width="13.42578125" style="1" bestFit="1" customWidth="1"/>
    <col min="405" max="642" width="11.42578125" style="1"/>
    <col min="643" max="643" width="37.85546875" style="1" bestFit="1" customWidth="1"/>
    <col min="644" max="644" width="23" style="1" bestFit="1" customWidth="1"/>
    <col min="645" max="656" width="19" style="1" customWidth="1"/>
    <col min="657" max="657" width="19.140625" style="1" bestFit="1" customWidth="1"/>
    <col min="658" max="658" width="16" style="1" bestFit="1" customWidth="1"/>
    <col min="659" max="660" width="13.42578125" style="1" bestFit="1" customWidth="1"/>
    <col min="661" max="898" width="11.42578125" style="1"/>
    <col min="899" max="899" width="37.85546875" style="1" bestFit="1" customWidth="1"/>
    <col min="900" max="900" width="23" style="1" bestFit="1" customWidth="1"/>
    <col min="901" max="912" width="19" style="1" customWidth="1"/>
    <col min="913" max="913" width="19.140625" style="1" bestFit="1" customWidth="1"/>
    <col min="914" max="914" width="16" style="1" bestFit="1" customWidth="1"/>
    <col min="915" max="916" width="13.42578125" style="1" bestFit="1" customWidth="1"/>
    <col min="917" max="1154" width="11.42578125" style="1"/>
    <col min="1155" max="1155" width="37.85546875" style="1" bestFit="1" customWidth="1"/>
    <col min="1156" max="1156" width="23" style="1" bestFit="1" customWidth="1"/>
    <col min="1157" max="1168" width="19" style="1" customWidth="1"/>
    <col min="1169" max="1169" width="19.140625" style="1" bestFit="1" customWidth="1"/>
    <col min="1170" max="1170" width="16" style="1" bestFit="1" customWidth="1"/>
    <col min="1171" max="1172" width="13.42578125" style="1" bestFit="1" customWidth="1"/>
    <col min="1173" max="1410" width="11.42578125" style="1"/>
    <col min="1411" max="1411" width="37.85546875" style="1" bestFit="1" customWidth="1"/>
    <col min="1412" max="1412" width="23" style="1" bestFit="1" customWidth="1"/>
    <col min="1413" max="1424" width="19" style="1" customWidth="1"/>
    <col min="1425" max="1425" width="19.140625" style="1" bestFit="1" customWidth="1"/>
    <col min="1426" max="1426" width="16" style="1" bestFit="1" customWidth="1"/>
    <col min="1427" max="1428" width="13.42578125" style="1" bestFit="1" customWidth="1"/>
    <col min="1429" max="1666" width="11.42578125" style="1"/>
    <col min="1667" max="1667" width="37.85546875" style="1" bestFit="1" customWidth="1"/>
    <col min="1668" max="1668" width="23" style="1" bestFit="1" customWidth="1"/>
    <col min="1669" max="1680" width="19" style="1" customWidth="1"/>
    <col min="1681" max="1681" width="19.140625" style="1" bestFit="1" customWidth="1"/>
    <col min="1682" max="1682" width="16" style="1" bestFit="1" customWidth="1"/>
    <col min="1683" max="1684" width="13.42578125" style="1" bestFit="1" customWidth="1"/>
    <col min="1685" max="1922" width="11.42578125" style="1"/>
    <col min="1923" max="1923" width="37.85546875" style="1" bestFit="1" customWidth="1"/>
    <col min="1924" max="1924" width="23" style="1" bestFit="1" customWidth="1"/>
    <col min="1925" max="1936" width="19" style="1" customWidth="1"/>
    <col min="1937" max="1937" width="19.140625" style="1" bestFit="1" customWidth="1"/>
    <col min="1938" max="1938" width="16" style="1" bestFit="1" customWidth="1"/>
    <col min="1939" max="1940" width="13.42578125" style="1" bestFit="1" customWidth="1"/>
    <col min="1941" max="2178" width="11.42578125" style="1"/>
    <col min="2179" max="2179" width="37.85546875" style="1" bestFit="1" customWidth="1"/>
    <col min="2180" max="2180" width="23" style="1" bestFit="1" customWidth="1"/>
    <col min="2181" max="2192" width="19" style="1" customWidth="1"/>
    <col min="2193" max="2193" width="19.140625" style="1" bestFit="1" customWidth="1"/>
    <col min="2194" max="2194" width="16" style="1" bestFit="1" customWidth="1"/>
    <col min="2195" max="2196" width="13.42578125" style="1" bestFit="1" customWidth="1"/>
    <col min="2197" max="2434" width="11.42578125" style="1"/>
    <col min="2435" max="2435" width="37.85546875" style="1" bestFit="1" customWidth="1"/>
    <col min="2436" max="2436" width="23" style="1" bestFit="1" customWidth="1"/>
    <col min="2437" max="2448" width="19" style="1" customWidth="1"/>
    <col min="2449" max="2449" width="19.140625" style="1" bestFit="1" customWidth="1"/>
    <col min="2450" max="2450" width="16" style="1" bestFit="1" customWidth="1"/>
    <col min="2451" max="2452" width="13.42578125" style="1" bestFit="1" customWidth="1"/>
    <col min="2453" max="2690" width="11.42578125" style="1"/>
    <col min="2691" max="2691" width="37.85546875" style="1" bestFit="1" customWidth="1"/>
    <col min="2692" max="2692" width="23" style="1" bestFit="1" customWidth="1"/>
    <col min="2693" max="2704" width="19" style="1" customWidth="1"/>
    <col min="2705" max="2705" width="19.140625" style="1" bestFit="1" customWidth="1"/>
    <col min="2706" max="2706" width="16" style="1" bestFit="1" customWidth="1"/>
    <col min="2707" max="2708" width="13.42578125" style="1" bestFit="1" customWidth="1"/>
    <col min="2709" max="2946" width="11.42578125" style="1"/>
    <col min="2947" max="2947" width="37.85546875" style="1" bestFit="1" customWidth="1"/>
    <col min="2948" max="2948" width="23" style="1" bestFit="1" customWidth="1"/>
    <col min="2949" max="2960" width="19" style="1" customWidth="1"/>
    <col min="2961" max="2961" width="19.140625" style="1" bestFit="1" customWidth="1"/>
    <col min="2962" max="2962" width="16" style="1" bestFit="1" customWidth="1"/>
    <col min="2963" max="2964" width="13.42578125" style="1" bestFit="1" customWidth="1"/>
    <col min="2965" max="3202" width="11.42578125" style="1"/>
    <col min="3203" max="3203" width="37.85546875" style="1" bestFit="1" customWidth="1"/>
    <col min="3204" max="3204" width="23" style="1" bestFit="1" customWidth="1"/>
    <col min="3205" max="3216" width="19" style="1" customWidth="1"/>
    <col min="3217" max="3217" width="19.140625" style="1" bestFit="1" customWidth="1"/>
    <col min="3218" max="3218" width="16" style="1" bestFit="1" customWidth="1"/>
    <col min="3219" max="3220" width="13.42578125" style="1" bestFit="1" customWidth="1"/>
    <col min="3221" max="3458" width="11.42578125" style="1"/>
    <col min="3459" max="3459" width="37.85546875" style="1" bestFit="1" customWidth="1"/>
    <col min="3460" max="3460" width="23" style="1" bestFit="1" customWidth="1"/>
    <col min="3461" max="3472" width="19" style="1" customWidth="1"/>
    <col min="3473" max="3473" width="19.140625" style="1" bestFit="1" customWidth="1"/>
    <col min="3474" max="3474" width="16" style="1" bestFit="1" customWidth="1"/>
    <col min="3475" max="3476" width="13.42578125" style="1" bestFit="1" customWidth="1"/>
    <col min="3477" max="3714" width="11.42578125" style="1"/>
    <col min="3715" max="3715" width="37.85546875" style="1" bestFit="1" customWidth="1"/>
    <col min="3716" max="3716" width="23" style="1" bestFit="1" customWidth="1"/>
    <col min="3717" max="3728" width="19" style="1" customWidth="1"/>
    <col min="3729" max="3729" width="19.140625" style="1" bestFit="1" customWidth="1"/>
    <col min="3730" max="3730" width="16" style="1" bestFit="1" customWidth="1"/>
    <col min="3731" max="3732" width="13.42578125" style="1" bestFit="1" customWidth="1"/>
    <col min="3733" max="3970" width="11.42578125" style="1"/>
    <col min="3971" max="3971" width="37.85546875" style="1" bestFit="1" customWidth="1"/>
    <col min="3972" max="3972" width="23" style="1" bestFit="1" customWidth="1"/>
    <col min="3973" max="3984" width="19" style="1" customWidth="1"/>
    <col min="3985" max="3985" width="19.140625" style="1" bestFit="1" customWidth="1"/>
    <col min="3986" max="3986" width="16" style="1" bestFit="1" customWidth="1"/>
    <col min="3987" max="3988" width="13.42578125" style="1" bestFit="1" customWidth="1"/>
    <col min="3989" max="4226" width="11.42578125" style="1"/>
    <col min="4227" max="4227" width="37.85546875" style="1" bestFit="1" customWidth="1"/>
    <col min="4228" max="4228" width="23" style="1" bestFit="1" customWidth="1"/>
    <col min="4229" max="4240" width="19" style="1" customWidth="1"/>
    <col min="4241" max="4241" width="19.140625" style="1" bestFit="1" customWidth="1"/>
    <col min="4242" max="4242" width="16" style="1" bestFit="1" customWidth="1"/>
    <col min="4243" max="4244" width="13.42578125" style="1" bestFit="1" customWidth="1"/>
    <col min="4245" max="4482" width="11.42578125" style="1"/>
    <col min="4483" max="4483" width="37.85546875" style="1" bestFit="1" customWidth="1"/>
    <col min="4484" max="4484" width="23" style="1" bestFit="1" customWidth="1"/>
    <col min="4485" max="4496" width="19" style="1" customWidth="1"/>
    <col min="4497" max="4497" width="19.140625" style="1" bestFit="1" customWidth="1"/>
    <col min="4498" max="4498" width="16" style="1" bestFit="1" customWidth="1"/>
    <col min="4499" max="4500" width="13.42578125" style="1" bestFit="1" customWidth="1"/>
    <col min="4501" max="4738" width="11.42578125" style="1"/>
    <col min="4739" max="4739" width="37.85546875" style="1" bestFit="1" customWidth="1"/>
    <col min="4740" max="4740" width="23" style="1" bestFit="1" customWidth="1"/>
    <col min="4741" max="4752" width="19" style="1" customWidth="1"/>
    <col min="4753" max="4753" width="19.140625" style="1" bestFit="1" customWidth="1"/>
    <col min="4754" max="4754" width="16" style="1" bestFit="1" customWidth="1"/>
    <col min="4755" max="4756" width="13.42578125" style="1" bestFit="1" customWidth="1"/>
    <col min="4757" max="4994" width="11.42578125" style="1"/>
    <col min="4995" max="4995" width="37.85546875" style="1" bestFit="1" customWidth="1"/>
    <col min="4996" max="4996" width="23" style="1" bestFit="1" customWidth="1"/>
    <col min="4997" max="5008" width="19" style="1" customWidth="1"/>
    <col min="5009" max="5009" width="19.140625" style="1" bestFit="1" customWidth="1"/>
    <col min="5010" max="5010" width="16" style="1" bestFit="1" customWidth="1"/>
    <col min="5011" max="5012" width="13.42578125" style="1" bestFit="1" customWidth="1"/>
    <col min="5013" max="5250" width="11.42578125" style="1"/>
    <col min="5251" max="5251" width="37.85546875" style="1" bestFit="1" customWidth="1"/>
    <col min="5252" max="5252" width="23" style="1" bestFit="1" customWidth="1"/>
    <col min="5253" max="5264" width="19" style="1" customWidth="1"/>
    <col min="5265" max="5265" width="19.140625" style="1" bestFit="1" customWidth="1"/>
    <col min="5266" max="5266" width="16" style="1" bestFit="1" customWidth="1"/>
    <col min="5267" max="5268" width="13.42578125" style="1" bestFit="1" customWidth="1"/>
    <col min="5269" max="5506" width="11.42578125" style="1"/>
    <col min="5507" max="5507" width="37.85546875" style="1" bestFit="1" customWidth="1"/>
    <col min="5508" max="5508" width="23" style="1" bestFit="1" customWidth="1"/>
    <col min="5509" max="5520" width="19" style="1" customWidth="1"/>
    <col min="5521" max="5521" width="19.140625" style="1" bestFit="1" customWidth="1"/>
    <col min="5522" max="5522" width="16" style="1" bestFit="1" customWidth="1"/>
    <col min="5523" max="5524" width="13.42578125" style="1" bestFit="1" customWidth="1"/>
    <col min="5525" max="5762" width="11.42578125" style="1"/>
    <col min="5763" max="5763" width="37.85546875" style="1" bestFit="1" customWidth="1"/>
    <col min="5764" max="5764" width="23" style="1" bestFit="1" customWidth="1"/>
    <col min="5765" max="5776" width="19" style="1" customWidth="1"/>
    <col min="5777" max="5777" width="19.140625" style="1" bestFit="1" customWidth="1"/>
    <col min="5778" max="5778" width="16" style="1" bestFit="1" customWidth="1"/>
    <col min="5779" max="5780" width="13.42578125" style="1" bestFit="1" customWidth="1"/>
    <col min="5781" max="6018" width="11.42578125" style="1"/>
    <col min="6019" max="6019" width="37.85546875" style="1" bestFit="1" customWidth="1"/>
    <col min="6020" max="6020" width="23" style="1" bestFit="1" customWidth="1"/>
    <col min="6021" max="6032" width="19" style="1" customWidth="1"/>
    <col min="6033" max="6033" width="19.140625" style="1" bestFit="1" customWidth="1"/>
    <col min="6034" max="6034" width="16" style="1" bestFit="1" customWidth="1"/>
    <col min="6035" max="6036" width="13.42578125" style="1" bestFit="1" customWidth="1"/>
    <col min="6037" max="6274" width="11.42578125" style="1"/>
    <col min="6275" max="6275" width="37.85546875" style="1" bestFit="1" customWidth="1"/>
    <col min="6276" max="6276" width="23" style="1" bestFit="1" customWidth="1"/>
    <col min="6277" max="6288" width="19" style="1" customWidth="1"/>
    <col min="6289" max="6289" width="19.140625" style="1" bestFit="1" customWidth="1"/>
    <col min="6290" max="6290" width="16" style="1" bestFit="1" customWidth="1"/>
    <col min="6291" max="6292" width="13.42578125" style="1" bestFit="1" customWidth="1"/>
    <col min="6293" max="6530" width="11.42578125" style="1"/>
    <col min="6531" max="6531" width="37.85546875" style="1" bestFit="1" customWidth="1"/>
    <col min="6532" max="6532" width="23" style="1" bestFit="1" customWidth="1"/>
    <col min="6533" max="6544" width="19" style="1" customWidth="1"/>
    <col min="6545" max="6545" width="19.140625" style="1" bestFit="1" customWidth="1"/>
    <col min="6546" max="6546" width="16" style="1" bestFit="1" customWidth="1"/>
    <col min="6547" max="6548" width="13.42578125" style="1" bestFit="1" customWidth="1"/>
    <col min="6549" max="6786" width="11.42578125" style="1"/>
    <col min="6787" max="6787" width="37.85546875" style="1" bestFit="1" customWidth="1"/>
    <col min="6788" max="6788" width="23" style="1" bestFit="1" customWidth="1"/>
    <col min="6789" max="6800" width="19" style="1" customWidth="1"/>
    <col min="6801" max="6801" width="19.140625" style="1" bestFit="1" customWidth="1"/>
    <col min="6802" max="6802" width="16" style="1" bestFit="1" customWidth="1"/>
    <col min="6803" max="6804" width="13.42578125" style="1" bestFit="1" customWidth="1"/>
    <col min="6805" max="7042" width="11.42578125" style="1"/>
    <col min="7043" max="7043" width="37.85546875" style="1" bestFit="1" customWidth="1"/>
    <col min="7044" max="7044" width="23" style="1" bestFit="1" customWidth="1"/>
    <col min="7045" max="7056" width="19" style="1" customWidth="1"/>
    <col min="7057" max="7057" width="19.140625" style="1" bestFit="1" customWidth="1"/>
    <col min="7058" max="7058" width="16" style="1" bestFit="1" customWidth="1"/>
    <col min="7059" max="7060" width="13.42578125" style="1" bestFit="1" customWidth="1"/>
    <col min="7061" max="7298" width="11.42578125" style="1"/>
    <col min="7299" max="7299" width="37.85546875" style="1" bestFit="1" customWidth="1"/>
    <col min="7300" max="7300" width="23" style="1" bestFit="1" customWidth="1"/>
    <col min="7301" max="7312" width="19" style="1" customWidth="1"/>
    <col min="7313" max="7313" width="19.140625" style="1" bestFit="1" customWidth="1"/>
    <col min="7314" max="7314" width="16" style="1" bestFit="1" customWidth="1"/>
    <col min="7315" max="7316" width="13.42578125" style="1" bestFit="1" customWidth="1"/>
    <col min="7317" max="7554" width="11.42578125" style="1"/>
    <col min="7555" max="7555" width="37.85546875" style="1" bestFit="1" customWidth="1"/>
    <col min="7556" max="7556" width="23" style="1" bestFit="1" customWidth="1"/>
    <col min="7557" max="7568" width="19" style="1" customWidth="1"/>
    <col min="7569" max="7569" width="19.140625" style="1" bestFit="1" customWidth="1"/>
    <col min="7570" max="7570" width="16" style="1" bestFit="1" customWidth="1"/>
    <col min="7571" max="7572" width="13.42578125" style="1" bestFit="1" customWidth="1"/>
    <col min="7573" max="7810" width="11.42578125" style="1"/>
    <col min="7811" max="7811" width="37.85546875" style="1" bestFit="1" customWidth="1"/>
    <col min="7812" max="7812" width="23" style="1" bestFit="1" customWidth="1"/>
    <col min="7813" max="7824" width="19" style="1" customWidth="1"/>
    <col min="7825" max="7825" width="19.140625" style="1" bestFit="1" customWidth="1"/>
    <col min="7826" max="7826" width="16" style="1" bestFit="1" customWidth="1"/>
    <col min="7827" max="7828" width="13.42578125" style="1" bestFit="1" customWidth="1"/>
    <col min="7829" max="8066" width="11.42578125" style="1"/>
    <col min="8067" max="8067" width="37.85546875" style="1" bestFit="1" customWidth="1"/>
    <col min="8068" max="8068" width="23" style="1" bestFit="1" customWidth="1"/>
    <col min="8069" max="8080" width="19" style="1" customWidth="1"/>
    <col min="8081" max="8081" width="19.140625" style="1" bestFit="1" customWidth="1"/>
    <col min="8082" max="8082" width="16" style="1" bestFit="1" customWidth="1"/>
    <col min="8083" max="8084" width="13.42578125" style="1" bestFit="1" customWidth="1"/>
    <col min="8085" max="8322" width="11.42578125" style="1"/>
    <col min="8323" max="8323" width="37.85546875" style="1" bestFit="1" customWidth="1"/>
    <col min="8324" max="8324" width="23" style="1" bestFit="1" customWidth="1"/>
    <col min="8325" max="8336" width="19" style="1" customWidth="1"/>
    <col min="8337" max="8337" width="19.140625" style="1" bestFit="1" customWidth="1"/>
    <col min="8338" max="8338" width="16" style="1" bestFit="1" customWidth="1"/>
    <col min="8339" max="8340" width="13.42578125" style="1" bestFit="1" customWidth="1"/>
    <col min="8341" max="8578" width="11.42578125" style="1"/>
    <col min="8579" max="8579" width="37.85546875" style="1" bestFit="1" customWidth="1"/>
    <col min="8580" max="8580" width="23" style="1" bestFit="1" customWidth="1"/>
    <col min="8581" max="8592" width="19" style="1" customWidth="1"/>
    <col min="8593" max="8593" width="19.140625" style="1" bestFit="1" customWidth="1"/>
    <col min="8594" max="8594" width="16" style="1" bestFit="1" customWidth="1"/>
    <col min="8595" max="8596" width="13.42578125" style="1" bestFit="1" customWidth="1"/>
    <col min="8597" max="8834" width="11.42578125" style="1"/>
    <col min="8835" max="8835" width="37.85546875" style="1" bestFit="1" customWidth="1"/>
    <col min="8836" max="8836" width="23" style="1" bestFit="1" customWidth="1"/>
    <col min="8837" max="8848" width="19" style="1" customWidth="1"/>
    <col min="8849" max="8849" width="19.140625" style="1" bestFit="1" customWidth="1"/>
    <col min="8850" max="8850" width="16" style="1" bestFit="1" customWidth="1"/>
    <col min="8851" max="8852" width="13.42578125" style="1" bestFit="1" customWidth="1"/>
    <col min="8853" max="9090" width="11.42578125" style="1"/>
    <col min="9091" max="9091" width="37.85546875" style="1" bestFit="1" customWidth="1"/>
    <col min="9092" max="9092" width="23" style="1" bestFit="1" customWidth="1"/>
    <col min="9093" max="9104" width="19" style="1" customWidth="1"/>
    <col min="9105" max="9105" width="19.140625" style="1" bestFit="1" customWidth="1"/>
    <col min="9106" max="9106" width="16" style="1" bestFit="1" customWidth="1"/>
    <col min="9107" max="9108" width="13.42578125" style="1" bestFit="1" customWidth="1"/>
    <col min="9109" max="9346" width="11.42578125" style="1"/>
    <col min="9347" max="9347" width="37.85546875" style="1" bestFit="1" customWidth="1"/>
    <col min="9348" max="9348" width="23" style="1" bestFit="1" customWidth="1"/>
    <col min="9349" max="9360" width="19" style="1" customWidth="1"/>
    <col min="9361" max="9361" width="19.140625" style="1" bestFit="1" customWidth="1"/>
    <col min="9362" max="9362" width="16" style="1" bestFit="1" customWidth="1"/>
    <col min="9363" max="9364" width="13.42578125" style="1" bestFit="1" customWidth="1"/>
    <col min="9365" max="9602" width="11.42578125" style="1"/>
    <col min="9603" max="9603" width="37.85546875" style="1" bestFit="1" customWidth="1"/>
    <col min="9604" max="9604" width="23" style="1" bestFit="1" customWidth="1"/>
    <col min="9605" max="9616" width="19" style="1" customWidth="1"/>
    <col min="9617" max="9617" width="19.140625" style="1" bestFit="1" customWidth="1"/>
    <col min="9618" max="9618" width="16" style="1" bestFit="1" customWidth="1"/>
    <col min="9619" max="9620" width="13.42578125" style="1" bestFit="1" customWidth="1"/>
    <col min="9621" max="9858" width="11.42578125" style="1"/>
    <col min="9859" max="9859" width="37.85546875" style="1" bestFit="1" customWidth="1"/>
    <col min="9860" max="9860" width="23" style="1" bestFit="1" customWidth="1"/>
    <col min="9861" max="9872" width="19" style="1" customWidth="1"/>
    <col min="9873" max="9873" width="19.140625" style="1" bestFit="1" customWidth="1"/>
    <col min="9874" max="9874" width="16" style="1" bestFit="1" customWidth="1"/>
    <col min="9875" max="9876" width="13.42578125" style="1" bestFit="1" customWidth="1"/>
    <col min="9877" max="10114" width="11.42578125" style="1"/>
    <col min="10115" max="10115" width="37.85546875" style="1" bestFit="1" customWidth="1"/>
    <col min="10116" max="10116" width="23" style="1" bestFit="1" customWidth="1"/>
    <col min="10117" max="10128" width="19" style="1" customWidth="1"/>
    <col min="10129" max="10129" width="19.140625" style="1" bestFit="1" customWidth="1"/>
    <col min="10130" max="10130" width="16" style="1" bestFit="1" customWidth="1"/>
    <col min="10131" max="10132" width="13.42578125" style="1" bestFit="1" customWidth="1"/>
    <col min="10133" max="10370" width="11.42578125" style="1"/>
    <col min="10371" max="10371" width="37.85546875" style="1" bestFit="1" customWidth="1"/>
    <col min="10372" max="10372" width="23" style="1" bestFit="1" customWidth="1"/>
    <col min="10373" max="10384" width="19" style="1" customWidth="1"/>
    <col min="10385" max="10385" width="19.140625" style="1" bestFit="1" customWidth="1"/>
    <col min="10386" max="10386" width="16" style="1" bestFit="1" customWidth="1"/>
    <col min="10387" max="10388" width="13.42578125" style="1" bestFit="1" customWidth="1"/>
    <col min="10389" max="10626" width="11.42578125" style="1"/>
    <col min="10627" max="10627" width="37.85546875" style="1" bestFit="1" customWidth="1"/>
    <col min="10628" max="10628" width="23" style="1" bestFit="1" customWidth="1"/>
    <col min="10629" max="10640" width="19" style="1" customWidth="1"/>
    <col min="10641" max="10641" width="19.140625" style="1" bestFit="1" customWidth="1"/>
    <col min="10642" max="10642" width="16" style="1" bestFit="1" customWidth="1"/>
    <col min="10643" max="10644" width="13.42578125" style="1" bestFit="1" customWidth="1"/>
    <col min="10645" max="10882" width="11.42578125" style="1"/>
    <col min="10883" max="10883" width="37.85546875" style="1" bestFit="1" customWidth="1"/>
    <col min="10884" max="10884" width="23" style="1" bestFit="1" customWidth="1"/>
    <col min="10885" max="10896" width="19" style="1" customWidth="1"/>
    <col min="10897" max="10897" width="19.140625" style="1" bestFit="1" customWidth="1"/>
    <col min="10898" max="10898" width="16" style="1" bestFit="1" customWidth="1"/>
    <col min="10899" max="10900" width="13.42578125" style="1" bestFit="1" customWidth="1"/>
    <col min="10901" max="11138" width="11.42578125" style="1"/>
    <col min="11139" max="11139" width="37.85546875" style="1" bestFit="1" customWidth="1"/>
    <col min="11140" max="11140" width="23" style="1" bestFit="1" customWidth="1"/>
    <col min="11141" max="11152" width="19" style="1" customWidth="1"/>
    <col min="11153" max="11153" width="19.140625" style="1" bestFit="1" customWidth="1"/>
    <col min="11154" max="11154" width="16" style="1" bestFit="1" customWidth="1"/>
    <col min="11155" max="11156" width="13.42578125" style="1" bestFit="1" customWidth="1"/>
    <col min="11157" max="11394" width="11.42578125" style="1"/>
    <col min="11395" max="11395" width="37.85546875" style="1" bestFit="1" customWidth="1"/>
    <col min="11396" max="11396" width="23" style="1" bestFit="1" customWidth="1"/>
    <col min="11397" max="11408" width="19" style="1" customWidth="1"/>
    <col min="11409" max="11409" width="19.140625" style="1" bestFit="1" customWidth="1"/>
    <col min="11410" max="11410" width="16" style="1" bestFit="1" customWidth="1"/>
    <col min="11411" max="11412" width="13.42578125" style="1" bestFit="1" customWidth="1"/>
    <col min="11413" max="11650" width="11.42578125" style="1"/>
    <col min="11651" max="11651" width="37.85546875" style="1" bestFit="1" customWidth="1"/>
    <col min="11652" max="11652" width="23" style="1" bestFit="1" customWidth="1"/>
    <col min="11653" max="11664" width="19" style="1" customWidth="1"/>
    <col min="11665" max="11665" width="19.140625" style="1" bestFit="1" customWidth="1"/>
    <col min="11666" max="11666" width="16" style="1" bestFit="1" customWidth="1"/>
    <col min="11667" max="11668" width="13.42578125" style="1" bestFit="1" customWidth="1"/>
    <col min="11669" max="11906" width="11.42578125" style="1"/>
    <col min="11907" max="11907" width="37.85546875" style="1" bestFit="1" customWidth="1"/>
    <col min="11908" max="11908" width="23" style="1" bestFit="1" customWidth="1"/>
    <col min="11909" max="11920" width="19" style="1" customWidth="1"/>
    <col min="11921" max="11921" width="19.140625" style="1" bestFit="1" customWidth="1"/>
    <col min="11922" max="11922" width="16" style="1" bestFit="1" customWidth="1"/>
    <col min="11923" max="11924" width="13.42578125" style="1" bestFit="1" customWidth="1"/>
    <col min="11925" max="12162" width="11.42578125" style="1"/>
    <col min="12163" max="12163" width="37.85546875" style="1" bestFit="1" customWidth="1"/>
    <col min="12164" max="12164" width="23" style="1" bestFit="1" customWidth="1"/>
    <col min="12165" max="12176" width="19" style="1" customWidth="1"/>
    <col min="12177" max="12177" width="19.140625" style="1" bestFit="1" customWidth="1"/>
    <col min="12178" max="12178" width="16" style="1" bestFit="1" customWidth="1"/>
    <col min="12179" max="12180" width="13.42578125" style="1" bestFit="1" customWidth="1"/>
    <col min="12181" max="12418" width="11.42578125" style="1"/>
    <col min="12419" max="12419" width="37.85546875" style="1" bestFit="1" customWidth="1"/>
    <col min="12420" max="12420" width="23" style="1" bestFit="1" customWidth="1"/>
    <col min="12421" max="12432" width="19" style="1" customWidth="1"/>
    <col min="12433" max="12433" width="19.140625" style="1" bestFit="1" customWidth="1"/>
    <col min="12434" max="12434" width="16" style="1" bestFit="1" customWidth="1"/>
    <col min="12435" max="12436" width="13.42578125" style="1" bestFit="1" customWidth="1"/>
    <col min="12437" max="12674" width="11.42578125" style="1"/>
    <col min="12675" max="12675" width="37.85546875" style="1" bestFit="1" customWidth="1"/>
    <col min="12676" max="12676" width="23" style="1" bestFit="1" customWidth="1"/>
    <col min="12677" max="12688" width="19" style="1" customWidth="1"/>
    <col min="12689" max="12689" width="19.140625" style="1" bestFit="1" customWidth="1"/>
    <col min="12690" max="12690" width="16" style="1" bestFit="1" customWidth="1"/>
    <col min="12691" max="12692" width="13.42578125" style="1" bestFit="1" customWidth="1"/>
    <col min="12693" max="12930" width="11.42578125" style="1"/>
    <col min="12931" max="12931" width="37.85546875" style="1" bestFit="1" customWidth="1"/>
    <col min="12932" max="12932" width="23" style="1" bestFit="1" customWidth="1"/>
    <col min="12933" max="12944" width="19" style="1" customWidth="1"/>
    <col min="12945" max="12945" width="19.140625" style="1" bestFit="1" customWidth="1"/>
    <col min="12946" max="12946" width="16" style="1" bestFit="1" customWidth="1"/>
    <col min="12947" max="12948" width="13.42578125" style="1" bestFit="1" customWidth="1"/>
    <col min="12949" max="13186" width="11.42578125" style="1"/>
    <col min="13187" max="13187" width="37.85546875" style="1" bestFit="1" customWidth="1"/>
    <col min="13188" max="13188" width="23" style="1" bestFit="1" customWidth="1"/>
    <col min="13189" max="13200" width="19" style="1" customWidth="1"/>
    <col min="13201" max="13201" width="19.140625" style="1" bestFit="1" customWidth="1"/>
    <col min="13202" max="13202" width="16" style="1" bestFit="1" customWidth="1"/>
    <col min="13203" max="13204" width="13.42578125" style="1" bestFit="1" customWidth="1"/>
    <col min="13205" max="13442" width="11.42578125" style="1"/>
    <col min="13443" max="13443" width="37.85546875" style="1" bestFit="1" customWidth="1"/>
    <col min="13444" max="13444" width="23" style="1" bestFit="1" customWidth="1"/>
    <col min="13445" max="13456" width="19" style="1" customWidth="1"/>
    <col min="13457" max="13457" width="19.140625" style="1" bestFit="1" customWidth="1"/>
    <col min="13458" max="13458" width="16" style="1" bestFit="1" customWidth="1"/>
    <col min="13459" max="13460" width="13.42578125" style="1" bestFit="1" customWidth="1"/>
    <col min="13461" max="13698" width="11.42578125" style="1"/>
    <col min="13699" max="13699" width="37.85546875" style="1" bestFit="1" customWidth="1"/>
    <col min="13700" max="13700" width="23" style="1" bestFit="1" customWidth="1"/>
    <col min="13701" max="13712" width="19" style="1" customWidth="1"/>
    <col min="13713" max="13713" width="19.140625" style="1" bestFit="1" customWidth="1"/>
    <col min="13714" max="13714" width="16" style="1" bestFit="1" customWidth="1"/>
    <col min="13715" max="13716" width="13.42578125" style="1" bestFit="1" customWidth="1"/>
    <col min="13717" max="13954" width="11.42578125" style="1"/>
    <col min="13955" max="13955" width="37.85546875" style="1" bestFit="1" customWidth="1"/>
    <col min="13956" max="13956" width="23" style="1" bestFit="1" customWidth="1"/>
    <col min="13957" max="13968" width="19" style="1" customWidth="1"/>
    <col min="13969" max="13969" width="19.140625" style="1" bestFit="1" customWidth="1"/>
    <col min="13970" max="13970" width="16" style="1" bestFit="1" customWidth="1"/>
    <col min="13971" max="13972" width="13.42578125" style="1" bestFit="1" customWidth="1"/>
    <col min="13973" max="14210" width="11.42578125" style="1"/>
    <col min="14211" max="14211" width="37.85546875" style="1" bestFit="1" customWidth="1"/>
    <col min="14212" max="14212" width="23" style="1" bestFit="1" customWidth="1"/>
    <col min="14213" max="14224" width="19" style="1" customWidth="1"/>
    <col min="14225" max="14225" width="19.140625" style="1" bestFit="1" customWidth="1"/>
    <col min="14226" max="14226" width="16" style="1" bestFit="1" customWidth="1"/>
    <col min="14227" max="14228" width="13.42578125" style="1" bestFit="1" customWidth="1"/>
    <col min="14229" max="14466" width="11.42578125" style="1"/>
    <col min="14467" max="14467" width="37.85546875" style="1" bestFit="1" customWidth="1"/>
    <col min="14468" max="14468" width="23" style="1" bestFit="1" customWidth="1"/>
    <col min="14469" max="14480" width="19" style="1" customWidth="1"/>
    <col min="14481" max="14481" width="19.140625" style="1" bestFit="1" customWidth="1"/>
    <col min="14482" max="14482" width="16" style="1" bestFit="1" customWidth="1"/>
    <col min="14483" max="14484" width="13.42578125" style="1" bestFit="1" customWidth="1"/>
    <col min="14485" max="14722" width="11.42578125" style="1"/>
    <col min="14723" max="14723" width="37.85546875" style="1" bestFit="1" customWidth="1"/>
    <col min="14724" max="14724" width="23" style="1" bestFit="1" customWidth="1"/>
    <col min="14725" max="14736" width="19" style="1" customWidth="1"/>
    <col min="14737" max="14737" width="19.140625" style="1" bestFit="1" customWidth="1"/>
    <col min="14738" max="14738" width="16" style="1" bestFit="1" customWidth="1"/>
    <col min="14739" max="14740" width="13.42578125" style="1" bestFit="1" customWidth="1"/>
    <col min="14741" max="14978" width="11.42578125" style="1"/>
    <col min="14979" max="14979" width="37.85546875" style="1" bestFit="1" customWidth="1"/>
    <col min="14980" max="14980" width="23" style="1" bestFit="1" customWidth="1"/>
    <col min="14981" max="14992" width="19" style="1" customWidth="1"/>
    <col min="14993" max="14993" width="19.140625" style="1" bestFit="1" customWidth="1"/>
    <col min="14994" max="14994" width="16" style="1" bestFit="1" customWidth="1"/>
    <col min="14995" max="14996" width="13.42578125" style="1" bestFit="1" customWidth="1"/>
    <col min="14997" max="15234" width="11.42578125" style="1"/>
    <col min="15235" max="15235" width="37.85546875" style="1" bestFit="1" customWidth="1"/>
    <col min="15236" max="15236" width="23" style="1" bestFit="1" customWidth="1"/>
    <col min="15237" max="15248" width="19" style="1" customWidth="1"/>
    <col min="15249" max="15249" width="19.140625" style="1" bestFit="1" customWidth="1"/>
    <col min="15250" max="15250" width="16" style="1" bestFit="1" customWidth="1"/>
    <col min="15251" max="15252" width="13.42578125" style="1" bestFit="1" customWidth="1"/>
    <col min="15253" max="15490" width="11.42578125" style="1"/>
    <col min="15491" max="15491" width="37.85546875" style="1" bestFit="1" customWidth="1"/>
    <col min="15492" max="15492" width="23" style="1" bestFit="1" customWidth="1"/>
    <col min="15493" max="15504" width="19" style="1" customWidth="1"/>
    <col min="15505" max="15505" width="19.140625" style="1" bestFit="1" customWidth="1"/>
    <col min="15506" max="15506" width="16" style="1" bestFit="1" customWidth="1"/>
    <col min="15507" max="15508" width="13.42578125" style="1" bestFit="1" customWidth="1"/>
    <col min="15509" max="15746" width="11.42578125" style="1"/>
    <col min="15747" max="15747" width="37.85546875" style="1" bestFit="1" customWidth="1"/>
    <col min="15748" max="15748" width="23" style="1" bestFit="1" customWidth="1"/>
    <col min="15749" max="15760" width="19" style="1" customWidth="1"/>
    <col min="15761" max="15761" width="19.140625" style="1" bestFit="1" customWidth="1"/>
    <col min="15762" max="15762" width="16" style="1" bestFit="1" customWidth="1"/>
    <col min="15763" max="15764" width="13.42578125" style="1" bestFit="1" customWidth="1"/>
    <col min="15765" max="16002" width="11.42578125" style="1"/>
    <col min="16003" max="16003" width="37.85546875" style="1" bestFit="1" customWidth="1"/>
    <col min="16004" max="16004" width="23" style="1" bestFit="1" customWidth="1"/>
    <col min="16005" max="16016" width="19" style="1" customWidth="1"/>
    <col min="16017" max="16017" width="19.140625" style="1" bestFit="1" customWidth="1"/>
    <col min="16018" max="16018" width="16" style="1" bestFit="1" customWidth="1"/>
    <col min="16019" max="16020" width="13.42578125" style="1" bestFit="1" customWidth="1"/>
    <col min="16021" max="16384" width="11.42578125" style="1"/>
  </cols>
  <sheetData>
    <row r="6" spans="1:14">
      <c r="H6" s="114"/>
    </row>
    <row r="7" spans="1:14">
      <c r="A7" s="158" t="s">
        <v>81</v>
      </c>
      <c r="B7" s="158"/>
      <c r="C7" s="158"/>
      <c r="D7" s="158"/>
      <c r="E7" s="1"/>
      <c r="F7" s="1"/>
      <c r="G7" s="1"/>
      <c r="H7" s="113"/>
      <c r="I7" s="116"/>
      <c r="J7" s="117"/>
      <c r="K7" s="1"/>
    </row>
    <row r="8" spans="1:14" ht="13.5" thickBot="1">
      <c r="A8" s="3"/>
      <c r="H8" s="114"/>
      <c r="I8" s="115"/>
      <c r="J8" s="115"/>
    </row>
    <row r="9" spans="1:14" ht="41.25" customHeight="1" thickBot="1">
      <c r="A9" s="6" t="s">
        <v>0</v>
      </c>
      <c r="B9" s="7" t="s">
        <v>91</v>
      </c>
      <c r="C9" s="8">
        <v>45292</v>
      </c>
      <c r="D9" s="8">
        <v>45323</v>
      </c>
      <c r="E9" s="8">
        <v>45352</v>
      </c>
      <c r="F9" s="8">
        <v>45383</v>
      </c>
      <c r="G9" s="8">
        <v>45413</v>
      </c>
      <c r="H9" s="8">
        <v>45444</v>
      </c>
      <c r="I9" s="8">
        <v>45474</v>
      </c>
      <c r="J9" s="8">
        <v>45505</v>
      </c>
      <c r="K9" s="8">
        <v>45536</v>
      </c>
      <c r="L9" s="7" t="s">
        <v>1</v>
      </c>
      <c r="M9" s="7" t="s">
        <v>2</v>
      </c>
      <c r="N9" s="7" t="s">
        <v>3</v>
      </c>
    </row>
    <row r="10" spans="1:14">
      <c r="A10" s="9"/>
      <c r="B10" s="121"/>
      <c r="C10" s="122"/>
      <c r="D10" s="122"/>
      <c r="E10" s="122"/>
      <c r="F10" s="123"/>
      <c r="G10" s="123"/>
      <c r="H10" s="122"/>
      <c r="I10" s="124"/>
      <c r="J10" s="122"/>
      <c r="K10" s="122"/>
      <c r="L10" s="11"/>
      <c r="M10" s="11"/>
      <c r="N10" s="11"/>
    </row>
    <row r="11" spans="1:14">
      <c r="A11" s="12" t="s">
        <v>85</v>
      </c>
      <c r="B11" s="125"/>
      <c r="C11" s="126"/>
      <c r="D11" s="126"/>
      <c r="E11" s="126"/>
      <c r="F11" s="127"/>
      <c r="G11" s="127"/>
      <c r="H11" s="126"/>
      <c r="I11" s="128"/>
      <c r="J11" s="126"/>
      <c r="K11" s="126"/>
      <c r="L11" s="14">
        <f>SUM(C11:E11)</f>
        <v>0</v>
      </c>
      <c r="M11" s="14">
        <f>SUM(C11:H11)</f>
        <v>0</v>
      </c>
      <c r="N11" s="14">
        <f>SUM(C11:K11)</f>
        <v>0</v>
      </c>
    </row>
    <row r="12" spans="1:14">
      <c r="A12" s="15" t="s">
        <v>4</v>
      </c>
      <c r="B12" s="125">
        <v>0</v>
      </c>
      <c r="C12" s="126">
        <v>466278683.91000003</v>
      </c>
      <c r="D12" s="126">
        <v>569701757.38999999</v>
      </c>
      <c r="E12" s="126">
        <v>658517923.42000008</v>
      </c>
      <c r="F12" s="126">
        <v>748568678.61000001</v>
      </c>
      <c r="G12" s="2">
        <v>823755708.10000002</v>
      </c>
      <c r="H12" s="126">
        <v>5782015923.7799997</v>
      </c>
      <c r="I12" s="128">
        <v>0</v>
      </c>
      <c r="J12" s="128">
        <v>0</v>
      </c>
      <c r="K12" s="128">
        <v>0</v>
      </c>
      <c r="L12" s="14">
        <f>SUM(C12:E12)</f>
        <v>1694498364.72</v>
      </c>
      <c r="M12" s="14">
        <f>SUM(C12:H12)</f>
        <v>9048838675.2099991</v>
      </c>
      <c r="N12" s="14">
        <f>SUM(C12:K12)</f>
        <v>9048838675.2099991</v>
      </c>
    </row>
    <row r="13" spans="1:14">
      <c r="A13" s="15" t="s">
        <v>5</v>
      </c>
      <c r="B13" s="125">
        <v>0</v>
      </c>
      <c r="C13" s="126">
        <v>475221.01</v>
      </c>
      <c r="D13" s="126">
        <v>497903.73</v>
      </c>
      <c r="E13" s="126">
        <v>487122.85</v>
      </c>
      <c r="F13" s="126">
        <v>627567.17000000004</v>
      </c>
      <c r="G13" s="2">
        <v>559702.51</v>
      </c>
      <c r="H13" s="126">
        <v>0</v>
      </c>
      <c r="I13" s="128">
        <v>0</v>
      </c>
      <c r="J13" s="128">
        <v>0</v>
      </c>
      <c r="K13" s="128">
        <v>0</v>
      </c>
      <c r="L13" s="14">
        <f>SUM(C13:E13)</f>
        <v>1460247.5899999999</v>
      </c>
      <c r="M13" s="14">
        <f>SUM(C13:H13)</f>
        <v>2647517.2699999996</v>
      </c>
      <c r="N13" s="14">
        <f>SUM(C13:K13)</f>
        <v>2647517.2699999996</v>
      </c>
    </row>
    <row r="14" spans="1:14">
      <c r="A14" s="15" t="s">
        <v>6</v>
      </c>
      <c r="B14" s="125">
        <v>4694648378.0799999</v>
      </c>
      <c r="C14" s="125">
        <v>5129065522.9799995</v>
      </c>
      <c r="D14" s="125">
        <v>5697017573.9200001</v>
      </c>
      <c r="E14" s="125">
        <v>5926661310.8000002</v>
      </c>
      <c r="F14" s="125">
        <v>5988549428.8599997</v>
      </c>
      <c r="G14" s="129">
        <v>5766289956.71</v>
      </c>
      <c r="H14" s="125">
        <v>0</v>
      </c>
      <c r="I14" s="130">
        <v>0</v>
      </c>
      <c r="J14" s="130">
        <v>0</v>
      </c>
      <c r="K14" s="130">
        <v>0</v>
      </c>
      <c r="L14" s="13">
        <f>+E14</f>
        <v>5926661310.8000002</v>
      </c>
      <c r="M14" s="13">
        <f>+H14</f>
        <v>0</v>
      </c>
      <c r="N14" s="13">
        <f>+K14</f>
        <v>0</v>
      </c>
    </row>
    <row r="15" spans="1:14">
      <c r="A15" s="9"/>
      <c r="B15" s="125"/>
      <c r="C15" s="126"/>
      <c r="D15" s="126"/>
      <c r="E15" s="126"/>
      <c r="F15" s="127"/>
      <c r="G15" s="127"/>
      <c r="H15" s="126"/>
      <c r="I15" s="128"/>
      <c r="J15" s="128"/>
      <c r="K15" s="128"/>
      <c r="L15" s="14"/>
      <c r="M15" s="14"/>
      <c r="N15" s="14"/>
    </row>
    <row r="16" spans="1:14" ht="14.25">
      <c r="A16" s="12" t="s">
        <v>7</v>
      </c>
      <c r="B16" s="125"/>
      <c r="C16" s="126"/>
      <c r="D16" s="126"/>
      <c r="E16" s="126"/>
      <c r="F16" s="127"/>
      <c r="G16" s="127"/>
      <c r="H16" s="131"/>
      <c r="I16" s="128"/>
      <c r="J16" s="128"/>
      <c r="K16" s="128"/>
      <c r="L16" s="14"/>
      <c r="M16" s="14"/>
      <c r="N16" s="14"/>
    </row>
    <row r="17" spans="1:14">
      <c r="A17" s="15" t="s">
        <v>4</v>
      </c>
      <c r="B17" s="125">
        <v>0</v>
      </c>
      <c r="C17" s="126">
        <v>1413070553.72</v>
      </c>
      <c r="D17" s="126">
        <v>1726496559.77</v>
      </c>
      <c r="E17" s="126">
        <v>1995656349.28</v>
      </c>
      <c r="F17" s="126">
        <v>2268557594.5599999</v>
      </c>
      <c r="G17" s="2">
        <v>2496413917.7600002</v>
      </c>
      <c r="H17" s="126">
        <v>17522555391.610001</v>
      </c>
      <c r="I17" s="128">
        <v>0</v>
      </c>
      <c r="J17" s="128">
        <v>0</v>
      </c>
      <c r="K17" s="128">
        <v>0</v>
      </c>
      <c r="L17" s="14">
        <f>SUM(C17:E17)</f>
        <v>5135223462.7699995</v>
      </c>
      <c r="M17" s="14">
        <f>SUM(C17:H17)</f>
        <v>27422750366.700001</v>
      </c>
      <c r="N17" s="14">
        <f>SUM(C17:K17)</f>
        <v>27422750366.700001</v>
      </c>
    </row>
    <row r="18" spans="1:14">
      <c r="A18" s="15" t="s">
        <v>5</v>
      </c>
      <c r="B18" s="125">
        <v>0</v>
      </c>
      <c r="C18" s="126">
        <v>1439759.18</v>
      </c>
      <c r="D18" s="126">
        <v>1508910.69</v>
      </c>
      <c r="E18" s="126">
        <v>1476238.94</v>
      </c>
      <c r="F18" s="126">
        <v>1901859.24</v>
      </c>
      <c r="G18" s="2">
        <v>1696193.57</v>
      </c>
      <c r="H18" s="126">
        <v>0</v>
      </c>
      <c r="I18" s="128">
        <v>0</v>
      </c>
      <c r="J18" s="128">
        <v>0</v>
      </c>
      <c r="K18" s="128">
        <v>0</v>
      </c>
      <c r="L18" s="14">
        <f>SUM(C18:E18)</f>
        <v>4424908.8100000005</v>
      </c>
      <c r="M18" s="14">
        <f>SUM(C18:H18)</f>
        <v>8022961.620000001</v>
      </c>
      <c r="N18" s="14">
        <f>SUM(C18:K18)</f>
        <v>8022961.620000001</v>
      </c>
    </row>
    <row r="19" spans="1:14">
      <c r="A19" s="15" t="s">
        <v>6</v>
      </c>
      <c r="B19" s="125">
        <v>14227258682.139999</v>
      </c>
      <c r="C19" s="125">
        <v>15543771570.58</v>
      </c>
      <c r="D19" s="125">
        <v>17264965597.68</v>
      </c>
      <c r="E19" s="125">
        <v>16550400115.91</v>
      </c>
      <c r="F19" s="125">
        <v>18148460756.48</v>
      </c>
      <c r="G19" s="129">
        <v>17474897424.330002</v>
      </c>
      <c r="H19" s="125">
        <v>0</v>
      </c>
      <c r="I19" s="130">
        <v>0</v>
      </c>
      <c r="J19" s="130">
        <v>0</v>
      </c>
      <c r="K19" s="130">
        <v>0</v>
      </c>
      <c r="L19" s="13">
        <f>+E19</f>
        <v>16550400115.91</v>
      </c>
      <c r="M19" s="13">
        <f>+H19</f>
        <v>0</v>
      </c>
      <c r="N19" s="13">
        <f>+K19</f>
        <v>0</v>
      </c>
    </row>
    <row r="20" spans="1:14">
      <c r="A20" s="15"/>
      <c r="B20" s="125"/>
      <c r="C20" s="126"/>
      <c r="D20" s="126"/>
      <c r="E20" s="126"/>
      <c r="F20" s="127"/>
      <c r="G20" s="127"/>
      <c r="H20" s="126"/>
      <c r="I20" s="128"/>
      <c r="J20" s="126"/>
      <c r="K20" s="126"/>
      <c r="L20" s="14"/>
      <c r="M20" s="14"/>
      <c r="N20" s="14"/>
    </row>
    <row r="21" spans="1:14">
      <c r="A21" s="12" t="s">
        <v>89</v>
      </c>
      <c r="B21" s="125"/>
      <c r="C21" s="126"/>
      <c r="D21" s="126"/>
      <c r="E21" s="126"/>
      <c r="F21" s="127"/>
      <c r="G21" s="127"/>
      <c r="H21" s="126"/>
      <c r="I21" s="128"/>
      <c r="J21" s="126"/>
      <c r="K21" s="126"/>
      <c r="L21" s="14">
        <f>SUM(C21:E21)</f>
        <v>0</v>
      </c>
      <c r="M21" s="14">
        <f>SUM(C21:H21)</f>
        <v>0</v>
      </c>
      <c r="N21" s="14">
        <f>SUM(C21:K21)</f>
        <v>0</v>
      </c>
    </row>
    <row r="22" spans="1:14">
      <c r="A22" s="15" t="s">
        <v>4</v>
      </c>
      <c r="B22" s="125"/>
      <c r="C22" s="126">
        <v>1149016.56</v>
      </c>
      <c r="D22" s="126">
        <v>1164148.8799999999</v>
      </c>
      <c r="E22" s="126">
        <v>1179480.24</v>
      </c>
      <c r="F22" s="126">
        <v>1195012.8700000001</v>
      </c>
      <c r="G22" s="127">
        <v>1210751.19</v>
      </c>
      <c r="H22" s="126">
        <v>1226697.4099999999</v>
      </c>
      <c r="I22" s="128">
        <v>1242851.52</v>
      </c>
      <c r="J22" s="126">
        <v>1259220.17</v>
      </c>
      <c r="K22" s="126">
        <v>1275803.3400000001</v>
      </c>
      <c r="L22" s="14">
        <f>SUM(C22:E22)</f>
        <v>3492645.6799999997</v>
      </c>
      <c r="M22" s="14">
        <f>SUM(C22:H22)</f>
        <v>7125107.1500000004</v>
      </c>
      <c r="N22" s="14">
        <f>SUM(C22:K22)</f>
        <v>10902982.18</v>
      </c>
    </row>
    <row r="23" spans="1:14">
      <c r="A23" s="15" t="s">
        <v>5</v>
      </c>
      <c r="B23" s="125"/>
      <c r="C23" s="126">
        <v>285262.51</v>
      </c>
      <c r="D23" s="126">
        <v>288197.67</v>
      </c>
      <c r="E23" s="126">
        <v>284101.40999999997</v>
      </c>
      <c r="F23" s="126">
        <v>261792.47</v>
      </c>
      <c r="G23" s="127">
        <v>287129.65000000002</v>
      </c>
      <c r="H23" s="126">
        <v>301178.75</v>
      </c>
      <c r="I23" s="128">
        <v>268157.64</v>
      </c>
      <c r="J23" s="126">
        <v>264543.62</v>
      </c>
      <c r="K23" s="126">
        <v>259381.45</v>
      </c>
      <c r="L23" s="14">
        <f>SUM(C23:E23)</f>
        <v>857561.58999999985</v>
      </c>
      <c r="M23" s="14">
        <f>SUM(C23:H23)</f>
        <v>1707662.46</v>
      </c>
      <c r="N23" s="14">
        <f>SUM(C23:K23)</f>
        <v>2499745.1700000004</v>
      </c>
    </row>
    <row r="24" spans="1:14">
      <c r="A24" s="15" t="s">
        <v>6</v>
      </c>
      <c r="B24" s="125">
        <v>42513612.890000001</v>
      </c>
      <c r="C24" s="125">
        <f>+B24-C22</f>
        <v>41364596.329999998</v>
      </c>
      <c r="D24" s="125">
        <v>41909359.719999999</v>
      </c>
      <c r="E24" s="125">
        <v>41281808.710000001</v>
      </c>
      <c r="F24" s="125">
        <v>40630437.899999999</v>
      </c>
      <c r="G24" s="129">
        <v>39957789.479999997</v>
      </c>
      <c r="H24" s="125">
        <v>39254317.159999996</v>
      </c>
      <c r="I24" s="130">
        <v>38528397.25</v>
      </c>
      <c r="J24" s="125">
        <v>37776605.090000004</v>
      </c>
      <c r="K24" s="125">
        <v>36998297.109999999</v>
      </c>
      <c r="L24" s="13">
        <f>+E24</f>
        <v>41281808.710000001</v>
      </c>
      <c r="M24" s="13">
        <f>+H24</f>
        <v>39254317.159999996</v>
      </c>
      <c r="N24" s="13">
        <f>+K24</f>
        <v>36998297.109999999</v>
      </c>
    </row>
    <row r="25" spans="1:14">
      <c r="A25" s="15"/>
      <c r="B25" s="125"/>
      <c r="C25" s="132"/>
      <c r="D25" s="132"/>
      <c r="E25" s="132"/>
      <c r="F25" s="132"/>
      <c r="G25" s="133"/>
      <c r="H25" s="126"/>
      <c r="I25" s="128"/>
      <c r="J25" s="126"/>
      <c r="K25" s="126"/>
      <c r="L25" s="14"/>
      <c r="M25" s="14"/>
      <c r="N25" s="14"/>
    </row>
    <row r="26" spans="1:14">
      <c r="A26" s="12" t="s">
        <v>90</v>
      </c>
      <c r="B26" s="125"/>
      <c r="C26" s="126"/>
      <c r="D26" s="126"/>
      <c r="E26" s="126"/>
      <c r="F26" s="127"/>
      <c r="G26" s="127"/>
      <c r="H26" s="126"/>
      <c r="I26" s="128"/>
      <c r="J26" s="126"/>
      <c r="K26" s="126"/>
      <c r="L26" s="14">
        <f>SUM(C26:E26)</f>
        <v>0</v>
      </c>
      <c r="M26" s="14">
        <f>SUM(C26:H26)</f>
        <v>0</v>
      </c>
      <c r="N26" s="14">
        <f>SUM(C26:K26)</f>
        <v>0</v>
      </c>
    </row>
    <row r="27" spans="1:14">
      <c r="A27" s="15" t="s">
        <v>4</v>
      </c>
      <c r="B27" s="125">
        <v>0</v>
      </c>
      <c r="C27" s="126">
        <v>0</v>
      </c>
      <c r="D27" s="126">
        <v>0</v>
      </c>
      <c r="E27" s="126">
        <v>0</v>
      </c>
      <c r="F27" s="126">
        <v>0</v>
      </c>
      <c r="G27" s="127">
        <v>0</v>
      </c>
      <c r="H27" s="126">
        <v>0</v>
      </c>
      <c r="I27" s="128">
        <v>0</v>
      </c>
      <c r="J27" s="126">
        <v>0</v>
      </c>
      <c r="K27" s="126">
        <v>0</v>
      </c>
      <c r="L27" s="14">
        <f>SUM(C27:E27)</f>
        <v>0</v>
      </c>
      <c r="M27" s="14">
        <f>SUM(C27:H27)</f>
        <v>0</v>
      </c>
      <c r="N27" s="14">
        <f>SUM(C27:K27)</f>
        <v>0</v>
      </c>
    </row>
    <row r="28" spans="1:14">
      <c r="A28" s="15" t="s">
        <v>5</v>
      </c>
      <c r="B28" s="125">
        <v>0</v>
      </c>
      <c r="C28" s="126">
        <v>448993.72</v>
      </c>
      <c r="D28" s="126">
        <v>568349.03</v>
      </c>
      <c r="E28" s="126">
        <v>623047.82999999996</v>
      </c>
      <c r="F28" s="126">
        <v>639223.82999999996</v>
      </c>
      <c r="G28" s="127">
        <v>742535.31</v>
      </c>
      <c r="H28" s="126">
        <v>868302.4</v>
      </c>
      <c r="I28" s="128">
        <v>864777.45</v>
      </c>
      <c r="J28" s="126">
        <v>1023163.92</v>
      </c>
      <c r="K28" s="126">
        <v>1117241.55</v>
      </c>
      <c r="L28" s="14">
        <f>SUM(C28:E28)</f>
        <v>1640390.58</v>
      </c>
      <c r="M28" s="14">
        <f>SUM(C28:H28)</f>
        <v>3890452.12</v>
      </c>
      <c r="N28" s="14">
        <f>SUM(C28:K28)</f>
        <v>6895635.04</v>
      </c>
    </row>
    <row r="29" spans="1:14">
      <c r="A29" s="15" t="s">
        <v>6</v>
      </c>
      <c r="B29" s="125">
        <v>63596914.32</v>
      </c>
      <c r="C29" s="125">
        <f>+B29-C27</f>
        <v>63596914.32</v>
      </c>
      <c r="D29" s="125">
        <v>74154318.920000002</v>
      </c>
      <c r="E29" s="125">
        <v>81291046.950000003</v>
      </c>
      <c r="F29" s="125">
        <v>89153414.959999993</v>
      </c>
      <c r="G29" s="129">
        <v>98018812.5</v>
      </c>
      <c r="H29" s="125">
        <v>107456974.5</v>
      </c>
      <c r="I29" s="125">
        <v>118091854.48</v>
      </c>
      <c r="J29" s="125">
        <v>129565128.79000001</v>
      </c>
      <c r="K29" s="125">
        <v>141478352.61000001</v>
      </c>
      <c r="L29" s="13">
        <f>+E29</f>
        <v>81291046.950000003</v>
      </c>
      <c r="M29" s="13">
        <f>+H29</f>
        <v>107456974.5</v>
      </c>
      <c r="N29" s="13">
        <f>+K29</f>
        <v>141478352.61000001</v>
      </c>
    </row>
    <row r="30" spans="1:14">
      <c r="A30" s="15"/>
      <c r="B30" s="125"/>
      <c r="C30" s="132"/>
      <c r="D30" s="132"/>
      <c r="E30" s="132"/>
      <c r="F30" s="132"/>
      <c r="G30" s="133"/>
      <c r="H30" s="126"/>
      <c r="I30" s="128"/>
      <c r="J30" s="126"/>
      <c r="K30" s="126"/>
      <c r="L30" s="14"/>
      <c r="M30" s="14"/>
      <c r="N30" s="14"/>
    </row>
    <row r="31" spans="1:14">
      <c r="A31" s="12" t="s">
        <v>8</v>
      </c>
      <c r="B31" s="125"/>
      <c r="C31" s="126"/>
      <c r="D31" s="126"/>
      <c r="E31" s="126"/>
      <c r="F31" s="127"/>
      <c r="G31" s="127"/>
      <c r="H31" s="126"/>
      <c r="I31" s="128"/>
      <c r="J31" s="126"/>
      <c r="K31" s="126"/>
      <c r="L31" s="14">
        <f>SUM(C31:E31)</f>
        <v>0</v>
      </c>
      <c r="M31" s="14">
        <f>SUM(C31:H31)</f>
        <v>0</v>
      </c>
      <c r="N31" s="14">
        <f>SUM(C31:K31)</f>
        <v>0</v>
      </c>
    </row>
    <row r="32" spans="1:14">
      <c r="A32" s="15" t="s">
        <v>4</v>
      </c>
      <c r="B32" s="125"/>
      <c r="C32" s="126">
        <v>64382961.780000001</v>
      </c>
      <c r="D32" s="126">
        <v>64382961.780000001</v>
      </c>
      <c r="E32" s="126">
        <v>64382961.780000001</v>
      </c>
      <c r="F32" s="126">
        <v>64382961.780000001</v>
      </c>
      <c r="G32" s="127">
        <v>64382961.780000001</v>
      </c>
      <c r="H32" s="126">
        <v>64382961.780000001</v>
      </c>
      <c r="I32" s="126">
        <v>64382961.780000001</v>
      </c>
      <c r="J32" s="126">
        <v>64382961.780000001</v>
      </c>
      <c r="K32" s="126">
        <v>64382961.780000001</v>
      </c>
      <c r="L32" s="14">
        <f>SUM(C32:E32)</f>
        <v>193148885.34</v>
      </c>
      <c r="M32" s="14">
        <f>SUM(C32:H32)</f>
        <v>386297770.67999995</v>
      </c>
      <c r="N32" s="14">
        <f>SUM(C32:K32)</f>
        <v>579446656.01999986</v>
      </c>
    </row>
    <row r="33" spans="1:14">
      <c r="A33" s="15" t="s">
        <v>5</v>
      </c>
      <c r="B33" s="125"/>
      <c r="C33" s="126">
        <v>22747416.050000001</v>
      </c>
      <c r="D33" s="126">
        <v>19649468.43</v>
      </c>
      <c r="E33" s="126">
        <v>17980573.870000005</v>
      </c>
      <c r="F33" s="126">
        <v>22265102.459999993</v>
      </c>
      <c r="G33" s="127">
        <v>19938480.899999999</v>
      </c>
      <c r="H33" s="126">
        <v>17682108.32</v>
      </c>
      <c r="I33" s="128">
        <v>20469222.640000001</v>
      </c>
      <c r="J33" s="126">
        <v>18258318.07</v>
      </c>
      <c r="K33" s="126">
        <v>18511987.960000001</v>
      </c>
      <c r="L33" s="14">
        <f>SUM(C33:E33)</f>
        <v>60377458.350000009</v>
      </c>
      <c r="M33" s="14">
        <f>SUM(C33:H33)</f>
        <v>120263150.03</v>
      </c>
      <c r="N33" s="14">
        <f>SUM(C33:K33)</f>
        <v>177502678.70000002</v>
      </c>
    </row>
    <row r="34" spans="1:14">
      <c r="A34" s="15" t="s">
        <v>6</v>
      </c>
      <c r="B34" s="125">
        <v>3857124711</v>
      </c>
      <c r="C34" s="125">
        <f>+B34-C32</f>
        <v>3792741749.2199998</v>
      </c>
      <c r="D34" s="125">
        <v>3728358787.4399996</v>
      </c>
      <c r="E34" s="125">
        <f>+D34-E32</f>
        <v>3663975825.6599994</v>
      </c>
      <c r="F34" s="125">
        <f>+E34-F32</f>
        <v>3599592863.8799992</v>
      </c>
      <c r="G34" s="129">
        <f>+F34-G32</f>
        <v>3535209902.099999</v>
      </c>
      <c r="H34" s="125">
        <f>+G34-H32</f>
        <v>3470826940.3199987</v>
      </c>
      <c r="I34" s="125">
        <f>+H34-I32</f>
        <v>3406443978.5399985</v>
      </c>
      <c r="J34" s="125">
        <f t="shared" ref="J34:K34" si="0">+I34-J32</f>
        <v>3342061016.7599983</v>
      </c>
      <c r="K34" s="125">
        <f t="shared" si="0"/>
        <v>3277678054.9799981</v>
      </c>
      <c r="L34" s="13">
        <f>+E34</f>
        <v>3663975825.6599994</v>
      </c>
      <c r="M34" s="13">
        <f>+H34</f>
        <v>3470826940.3199987</v>
      </c>
      <c r="N34" s="13">
        <f>+K34</f>
        <v>3277678054.9799981</v>
      </c>
    </row>
    <row r="35" spans="1:14">
      <c r="A35" s="15"/>
      <c r="B35" s="125"/>
      <c r="C35" s="126"/>
      <c r="D35" s="126"/>
      <c r="E35" s="126"/>
      <c r="F35" s="127"/>
      <c r="G35" s="127"/>
      <c r="H35" s="126"/>
      <c r="I35" s="128"/>
      <c r="J35" s="126"/>
      <c r="K35" s="126"/>
      <c r="L35" s="14"/>
      <c r="M35" s="14"/>
      <c r="N35" s="14"/>
    </row>
    <row r="36" spans="1:14">
      <c r="A36" s="12" t="s">
        <v>9</v>
      </c>
      <c r="B36" s="125"/>
      <c r="C36" s="126"/>
      <c r="D36" s="126"/>
      <c r="E36" s="126"/>
      <c r="F36" s="127"/>
      <c r="G36" s="127"/>
      <c r="H36" s="126"/>
      <c r="I36" s="128"/>
      <c r="J36" s="126"/>
      <c r="K36" s="126"/>
      <c r="L36" s="14">
        <f>SUM(C36:E36)</f>
        <v>0</v>
      </c>
      <c r="M36" s="14">
        <f>SUM(C36:H36)</f>
        <v>0</v>
      </c>
      <c r="N36" s="14">
        <f>SUM(C36:K36)</f>
        <v>0</v>
      </c>
    </row>
    <row r="37" spans="1:14">
      <c r="A37" s="15" t="s">
        <v>4</v>
      </c>
      <c r="B37" s="125"/>
      <c r="C37" s="126">
        <v>0</v>
      </c>
      <c r="D37" s="126">
        <v>0</v>
      </c>
      <c r="E37" s="126"/>
      <c r="F37" s="127">
        <v>0</v>
      </c>
      <c r="G37" s="127">
        <v>0</v>
      </c>
      <c r="H37" s="126">
        <v>0</v>
      </c>
      <c r="I37" s="128">
        <v>0</v>
      </c>
      <c r="J37" s="128">
        <v>0</v>
      </c>
      <c r="K37" s="128">
        <v>0</v>
      </c>
      <c r="L37" s="14">
        <f>SUM(C37:E37)</f>
        <v>0</v>
      </c>
      <c r="M37" s="14">
        <f>SUM(C37:H37)</f>
        <v>0</v>
      </c>
      <c r="N37" s="14">
        <f>SUM(C37:K37)</f>
        <v>0</v>
      </c>
    </row>
    <row r="38" spans="1:14">
      <c r="A38" s="15" t="s">
        <v>5</v>
      </c>
      <c r="B38" s="125"/>
      <c r="C38" s="126">
        <v>0</v>
      </c>
      <c r="D38" s="126">
        <v>0</v>
      </c>
      <c r="E38" s="126">
        <v>521502807.81999999</v>
      </c>
      <c r="F38" s="127">
        <v>0</v>
      </c>
      <c r="G38" s="127">
        <v>0</v>
      </c>
      <c r="H38" s="126">
        <v>288447684.74000001</v>
      </c>
      <c r="I38" s="128">
        <v>0</v>
      </c>
      <c r="J38" s="128">
        <v>0</v>
      </c>
      <c r="K38" s="128">
        <v>166893122.75</v>
      </c>
      <c r="L38" s="14">
        <f>SUM(C38:F38)</f>
        <v>521502807.81999999</v>
      </c>
      <c r="M38" s="14">
        <f>SUM(C38:H38)</f>
        <v>809950492.55999994</v>
      </c>
      <c r="N38" s="14">
        <f>SUM(C38:K38)</f>
        <v>976843615.30999994</v>
      </c>
    </row>
    <row r="39" spans="1:14">
      <c r="A39" s="15" t="s">
        <v>6</v>
      </c>
      <c r="B39" s="125">
        <v>1852583876</v>
      </c>
      <c r="C39" s="125">
        <f>+B39-C37</f>
        <v>1852583876</v>
      </c>
      <c r="D39" s="125">
        <f t="shared" ref="D39:I39" si="1">+C39</f>
        <v>1852583876</v>
      </c>
      <c r="E39" s="125">
        <f t="shared" si="1"/>
        <v>1852583876</v>
      </c>
      <c r="F39" s="125">
        <f t="shared" si="1"/>
        <v>1852583876</v>
      </c>
      <c r="G39" s="129">
        <f t="shared" si="1"/>
        <v>1852583876</v>
      </c>
      <c r="H39" s="125">
        <f t="shared" si="1"/>
        <v>1852583876</v>
      </c>
      <c r="I39" s="125">
        <f t="shared" si="1"/>
        <v>1852583876</v>
      </c>
      <c r="J39" s="125">
        <f t="shared" ref="J39:K39" si="2">+I39</f>
        <v>1852583876</v>
      </c>
      <c r="K39" s="125">
        <f t="shared" si="2"/>
        <v>1852583876</v>
      </c>
      <c r="L39" s="13">
        <f>+E39</f>
        <v>1852583876</v>
      </c>
      <c r="M39" s="13">
        <f>+H39</f>
        <v>1852583876</v>
      </c>
      <c r="N39" s="13">
        <f>+K39</f>
        <v>1852583876</v>
      </c>
    </row>
    <row r="40" spans="1:14">
      <c r="A40" s="15"/>
      <c r="B40" s="125"/>
      <c r="C40" s="126"/>
      <c r="D40" s="126"/>
      <c r="E40" s="126"/>
      <c r="F40" s="127"/>
      <c r="G40" s="127"/>
      <c r="H40" s="126"/>
      <c r="I40" s="128"/>
      <c r="J40" s="126"/>
      <c r="K40" s="126"/>
      <c r="L40" s="14"/>
      <c r="M40" s="14"/>
      <c r="N40" s="14"/>
    </row>
    <row r="41" spans="1:14">
      <c r="A41" s="12" t="s">
        <v>10</v>
      </c>
      <c r="B41" s="125"/>
      <c r="C41" s="126"/>
      <c r="D41" s="126"/>
      <c r="E41" s="126"/>
      <c r="F41" s="127"/>
      <c r="G41" s="127"/>
      <c r="H41" s="126"/>
      <c r="I41" s="128"/>
      <c r="J41" s="126"/>
      <c r="K41" s="126"/>
      <c r="L41" s="14">
        <f>SUM(C41:E41)</f>
        <v>0</v>
      </c>
      <c r="M41" s="14">
        <f>SUM(C41:H41)</f>
        <v>0</v>
      </c>
      <c r="N41" s="14">
        <f>SUM(C41:K41)</f>
        <v>0</v>
      </c>
    </row>
    <row r="42" spans="1:14">
      <c r="A42" s="15" t="s">
        <v>4</v>
      </c>
      <c r="B42" s="125"/>
      <c r="C42" s="125">
        <v>0</v>
      </c>
      <c r="D42" s="125">
        <v>0</v>
      </c>
      <c r="E42" s="125">
        <v>0</v>
      </c>
      <c r="F42" s="125">
        <v>0</v>
      </c>
      <c r="G42" s="129">
        <v>0</v>
      </c>
      <c r="H42" s="125">
        <v>0</v>
      </c>
      <c r="I42" s="130">
        <v>0</v>
      </c>
      <c r="J42" s="130">
        <v>0</v>
      </c>
      <c r="K42" s="130">
        <v>0</v>
      </c>
      <c r="L42" s="14">
        <f>SUM(C42:E42)</f>
        <v>0</v>
      </c>
      <c r="M42" s="14">
        <f>SUM(C42:H42)</f>
        <v>0</v>
      </c>
      <c r="N42" s="14">
        <f>SUM(C42:K42)</f>
        <v>0</v>
      </c>
    </row>
    <row r="43" spans="1:14">
      <c r="A43" s="15" t="s">
        <v>5</v>
      </c>
      <c r="B43" s="125"/>
      <c r="C43" s="125">
        <v>0</v>
      </c>
      <c r="D43" s="125">
        <v>0</v>
      </c>
      <c r="E43" s="125">
        <v>0</v>
      </c>
      <c r="F43" s="125">
        <v>0</v>
      </c>
      <c r="G43" s="129">
        <v>0</v>
      </c>
      <c r="H43" s="125">
        <v>0</v>
      </c>
      <c r="I43" s="130">
        <v>0</v>
      </c>
      <c r="J43" s="130">
        <v>0</v>
      </c>
      <c r="K43" s="130">
        <v>0</v>
      </c>
      <c r="L43" s="14">
        <f>SUM(C43:E43)</f>
        <v>0</v>
      </c>
      <c r="M43" s="14">
        <f>SUM(C43:H43)</f>
        <v>0</v>
      </c>
      <c r="N43" s="14">
        <f>SUM(C43:K43)</f>
        <v>0</v>
      </c>
    </row>
    <row r="44" spans="1:14">
      <c r="A44" s="15" t="s">
        <v>6</v>
      </c>
      <c r="B44" s="125">
        <v>2856.1600000000399</v>
      </c>
      <c r="C44" s="125">
        <f>+B44-C42</f>
        <v>2856.1600000000399</v>
      </c>
      <c r="D44" s="125">
        <v>2856</v>
      </c>
      <c r="E44" s="125">
        <v>2856</v>
      </c>
      <c r="F44" s="125">
        <v>2856</v>
      </c>
      <c r="G44" s="129">
        <v>2856</v>
      </c>
      <c r="H44" s="125">
        <v>2856</v>
      </c>
      <c r="I44" s="125">
        <v>2856</v>
      </c>
      <c r="J44" s="125">
        <v>2856</v>
      </c>
      <c r="K44" s="125">
        <v>2856</v>
      </c>
      <c r="L44" s="13">
        <f>+E44</f>
        <v>2856</v>
      </c>
      <c r="M44" s="13">
        <f>+H44</f>
        <v>2856</v>
      </c>
      <c r="N44" s="13">
        <f>+K44</f>
        <v>2856</v>
      </c>
    </row>
    <row r="45" spans="1:14">
      <c r="A45" s="15"/>
      <c r="B45" s="125"/>
      <c r="C45" s="126"/>
      <c r="D45" s="126"/>
      <c r="E45" s="126"/>
      <c r="F45" s="126"/>
      <c r="G45" s="127"/>
      <c r="H45" s="126"/>
      <c r="I45" s="126"/>
      <c r="J45" s="126"/>
      <c r="K45" s="126"/>
      <c r="L45" s="14"/>
      <c r="M45" s="14"/>
      <c r="N45" s="14"/>
    </row>
    <row r="46" spans="1:14">
      <c r="A46" s="12" t="s">
        <v>11</v>
      </c>
      <c r="B46" s="125"/>
      <c r="C46" s="126"/>
      <c r="D46" s="126"/>
      <c r="E46" s="126"/>
      <c r="F46" s="126"/>
      <c r="G46" s="127"/>
      <c r="H46" s="126"/>
      <c r="I46" s="126"/>
      <c r="J46" s="126"/>
      <c r="K46" s="126"/>
      <c r="L46" s="14">
        <f>SUM(C46:E46)</f>
        <v>0</v>
      </c>
      <c r="M46" s="14">
        <f>SUM(C46:H46)</f>
        <v>0</v>
      </c>
      <c r="N46" s="14">
        <f>SUM(C46:K46)</f>
        <v>0</v>
      </c>
    </row>
    <row r="47" spans="1:14">
      <c r="A47" s="15" t="s">
        <v>4</v>
      </c>
      <c r="B47" s="125"/>
      <c r="C47" s="125">
        <v>0</v>
      </c>
      <c r="D47" s="125">
        <v>0</v>
      </c>
      <c r="E47" s="125">
        <v>0</v>
      </c>
      <c r="F47" s="125">
        <v>0</v>
      </c>
      <c r="G47" s="129">
        <v>0</v>
      </c>
      <c r="H47" s="125">
        <v>0</v>
      </c>
      <c r="I47" s="125">
        <v>0</v>
      </c>
      <c r="J47" s="125">
        <v>0</v>
      </c>
      <c r="K47" s="125">
        <v>0</v>
      </c>
      <c r="L47" s="14">
        <f>SUM(C47:E47)</f>
        <v>0</v>
      </c>
      <c r="M47" s="14">
        <f>SUM(C47:H47)</f>
        <v>0</v>
      </c>
      <c r="N47" s="14">
        <f>SUM(C47:K47)</f>
        <v>0</v>
      </c>
    </row>
    <row r="48" spans="1:14">
      <c r="A48" s="15" t="s">
        <v>5</v>
      </c>
      <c r="B48" s="125"/>
      <c r="C48" s="125">
        <v>0</v>
      </c>
      <c r="D48" s="125">
        <v>0</v>
      </c>
      <c r="E48" s="125">
        <v>0</v>
      </c>
      <c r="F48" s="125">
        <v>0</v>
      </c>
      <c r="G48" s="129">
        <v>0</v>
      </c>
      <c r="H48" s="125">
        <v>0</v>
      </c>
      <c r="I48" s="125">
        <v>0</v>
      </c>
      <c r="J48" s="125">
        <v>0</v>
      </c>
      <c r="K48" s="125">
        <v>0</v>
      </c>
      <c r="L48" s="14">
        <f>SUM(C48:E48)</f>
        <v>0</v>
      </c>
      <c r="M48" s="14">
        <f>SUM(C48:H48)</f>
        <v>0</v>
      </c>
      <c r="N48" s="14">
        <f>SUM(C48:K48)</f>
        <v>0</v>
      </c>
    </row>
    <row r="49" spans="1:14">
      <c r="A49" s="15" t="s">
        <v>6</v>
      </c>
      <c r="B49" s="125">
        <v>542.06999999999243</v>
      </c>
      <c r="C49" s="125">
        <f>+B49-C47</f>
        <v>542.06999999999243</v>
      </c>
      <c r="D49" s="125">
        <v>542</v>
      </c>
      <c r="E49" s="125">
        <v>542</v>
      </c>
      <c r="F49" s="125">
        <v>542</v>
      </c>
      <c r="G49" s="129">
        <v>542</v>
      </c>
      <c r="H49" s="125">
        <v>542</v>
      </c>
      <c r="I49" s="125">
        <v>542</v>
      </c>
      <c r="J49" s="125">
        <v>542</v>
      </c>
      <c r="K49" s="125">
        <v>542</v>
      </c>
      <c r="L49" s="13">
        <f>+E49</f>
        <v>542</v>
      </c>
      <c r="M49" s="13">
        <f>+H49</f>
        <v>542</v>
      </c>
      <c r="N49" s="13">
        <f>+K49</f>
        <v>542</v>
      </c>
    </row>
    <row r="50" spans="1:14">
      <c r="A50" s="15"/>
      <c r="B50" s="125"/>
      <c r="C50" s="126"/>
      <c r="D50" s="126"/>
      <c r="E50" s="126"/>
      <c r="F50" s="126"/>
      <c r="G50" s="127"/>
      <c r="H50" s="126"/>
      <c r="I50" s="126"/>
      <c r="J50" s="126"/>
      <c r="K50" s="126"/>
      <c r="L50" s="14"/>
      <c r="M50" s="14"/>
      <c r="N50" s="14"/>
    </row>
    <row r="51" spans="1:14">
      <c r="A51" s="12" t="s">
        <v>12</v>
      </c>
      <c r="B51" s="125"/>
      <c r="C51" s="126"/>
      <c r="D51" s="126"/>
      <c r="E51" s="126"/>
      <c r="F51" s="126"/>
      <c r="G51" s="127"/>
      <c r="H51" s="126"/>
      <c r="I51" s="126"/>
      <c r="J51" s="126"/>
      <c r="K51" s="126"/>
      <c r="L51" s="14">
        <f>SUM(C51:E51)</f>
        <v>0</v>
      </c>
      <c r="M51" s="14">
        <f>SUM(C51:H51)</f>
        <v>0</v>
      </c>
      <c r="N51" s="14">
        <f>SUM(C51:K51)</f>
        <v>0</v>
      </c>
    </row>
    <row r="52" spans="1:14">
      <c r="A52" s="15" t="s">
        <v>4</v>
      </c>
      <c r="B52" s="125"/>
      <c r="C52" s="125">
        <v>0</v>
      </c>
      <c r="D52" s="125">
        <v>0</v>
      </c>
      <c r="E52" s="125">
        <v>0</v>
      </c>
      <c r="F52" s="125">
        <v>0</v>
      </c>
      <c r="G52" s="129">
        <v>0</v>
      </c>
      <c r="H52" s="125">
        <v>0</v>
      </c>
      <c r="I52" s="125">
        <v>0</v>
      </c>
      <c r="J52" s="125">
        <v>0</v>
      </c>
      <c r="K52" s="125">
        <v>0</v>
      </c>
      <c r="L52" s="14">
        <f>SUM(C52:E52)</f>
        <v>0</v>
      </c>
      <c r="M52" s="14">
        <f>SUM(C52:H52)</f>
        <v>0</v>
      </c>
      <c r="N52" s="14">
        <f>SUM(C52:K52)</f>
        <v>0</v>
      </c>
    </row>
    <row r="53" spans="1:14">
      <c r="A53" s="15" t="s">
        <v>5</v>
      </c>
      <c r="B53" s="125"/>
      <c r="C53" s="125">
        <v>0</v>
      </c>
      <c r="D53" s="125">
        <v>0</v>
      </c>
      <c r="E53" s="125">
        <v>0</v>
      </c>
      <c r="F53" s="125">
        <v>0</v>
      </c>
      <c r="G53" s="129">
        <v>0</v>
      </c>
      <c r="H53" s="125">
        <v>0</v>
      </c>
      <c r="I53" s="125">
        <v>0</v>
      </c>
      <c r="J53" s="125">
        <v>0</v>
      </c>
      <c r="K53" s="125">
        <v>0</v>
      </c>
      <c r="L53" s="14">
        <f>SUM(C53:E53)</f>
        <v>0</v>
      </c>
      <c r="M53" s="14">
        <f>SUM(C53:H53)</f>
        <v>0</v>
      </c>
      <c r="N53" s="14">
        <f>SUM(C53:K53)</f>
        <v>0</v>
      </c>
    </row>
    <row r="54" spans="1:14">
      <c r="A54" s="15" t="s">
        <v>6</v>
      </c>
      <c r="B54" s="125">
        <v>1210.4799999999523</v>
      </c>
      <c r="C54" s="125">
        <f>+B54-C52</f>
        <v>1210.4799999999523</v>
      </c>
      <c r="D54" s="125">
        <v>1210</v>
      </c>
      <c r="E54" s="125">
        <v>1210</v>
      </c>
      <c r="F54" s="125">
        <v>1210</v>
      </c>
      <c r="G54" s="129">
        <v>1210</v>
      </c>
      <c r="H54" s="125">
        <v>1210</v>
      </c>
      <c r="I54" s="125">
        <v>1210</v>
      </c>
      <c r="J54" s="125">
        <v>1210</v>
      </c>
      <c r="K54" s="125">
        <v>1210</v>
      </c>
      <c r="L54" s="13">
        <f>+E54</f>
        <v>1210</v>
      </c>
      <c r="M54" s="13">
        <f>+H54</f>
        <v>1210</v>
      </c>
      <c r="N54" s="13">
        <f>+K54</f>
        <v>1210</v>
      </c>
    </row>
    <row r="55" spans="1:14">
      <c r="A55" s="15"/>
      <c r="B55" s="125"/>
      <c r="C55" s="126"/>
      <c r="D55" s="126"/>
      <c r="E55" s="126"/>
      <c r="F55" s="126"/>
      <c r="G55" s="127"/>
      <c r="H55" s="126"/>
      <c r="I55" s="126"/>
      <c r="J55" s="126"/>
      <c r="K55" s="126"/>
      <c r="L55" s="14"/>
      <c r="M55" s="14"/>
      <c r="N55" s="14"/>
    </row>
    <row r="56" spans="1:14">
      <c r="A56" s="12" t="s">
        <v>13</v>
      </c>
      <c r="B56" s="125"/>
      <c r="C56" s="126"/>
      <c r="D56" s="126"/>
      <c r="E56" s="126"/>
      <c r="F56" s="126"/>
      <c r="G56" s="127"/>
      <c r="H56" s="126"/>
      <c r="I56" s="126"/>
      <c r="J56" s="126"/>
      <c r="K56" s="126"/>
      <c r="L56" s="14">
        <f t="shared" ref="L56:N56" si="3">SUM(L57:L58)</f>
        <v>0</v>
      </c>
      <c r="M56" s="14">
        <f t="shared" si="3"/>
        <v>0</v>
      </c>
      <c r="N56" s="14">
        <f t="shared" si="3"/>
        <v>0</v>
      </c>
    </row>
    <row r="57" spans="1:14">
      <c r="A57" s="15" t="s">
        <v>4</v>
      </c>
      <c r="B57" s="125"/>
      <c r="C57" s="125">
        <v>0</v>
      </c>
      <c r="D57" s="125">
        <v>0</v>
      </c>
      <c r="E57" s="125">
        <v>0</v>
      </c>
      <c r="F57" s="125">
        <v>0</v>
      </c>
      <c r="G57" s="129">
        <v>0</v>
      </c>
      <c r="H57" s="125">
        <v>0</v>
      </c>
      <c r="I57" s="125">
        <v>0</v>
      </c>
      <c r="J57" s="125">
        <v>0</v>
      </c>
      <c r="K57" s="125">
        <v>0</v>
      </c>
      <c r="L57" s="14">
        <f>SUM(C57:E57)</f>
        <v>0</v>
      </c>
      <c r="M57" s="14">
        <f>SUM(C57:H57)</f>
        <v>0</v>
      </c>
      <c r="N57" s="14">
        <f>SUM(C57:K57)</f>
        <v>0</v>
      </c>
    </row>
    <row r="58" spans="1:14">
      <c r="A58" s="15" t="s">
        <v>5</v>
      </c>
      <c r="B58" s="125"/>
      <c r="C58" s="125">
        <v>0</v>
      </c>
      <c r="D58" s="125">
        <v>0</v>
      </c>
      <c r="E58" s="125">
        <v>0</v>
      </c>
      <c r="F58" s="125">
        <v>0</v>
      </c>
      <c r="G58" s="129">
        <v>0</v>
      </c>
      <c r="H58" s="125">
        <v>0</v>
      </c>
      <c r="I58" s="125">
        <v>0</v>
      </c>
      <c r="J58" s="125">
        <v>0</v>
      </c>
      <c r="K58" s="125">
        <v>0</v>
      </c>
      <c r="L58" s="14">
        <f>SUM(C58:E58)</f>
        <v>0</v>
      </c>
      <c r="M58" s="14">
        <f>SUM(C58:H58)</f>
        <v>0</v>
      </c>
      <c r="N58" s="14">
        <f>SUM(C58:K58)</f>
        <v>0</v>
      </c>
    </row>
    <row r="59" spans="1:14">
      <c r="A59" s="15" t="s">
        <v>6</v>
      </c>
      <c r="B59" s="125">
        <v>12780.910000000003</v>
      </c>
      <c r="C59" s="125">
        <f>+B59-C57</f>
        <v>12780.910000000003</v>
      </c>
      <c r="D59" s="125">
        <v>12781</v>
      </c>
      <c r="E59" s="125">
        <v>12781</v>
      </c>
      <c r="F59" s="125">
        <v>12781</v>
      </c>
      <c r="G59" s="129">
        <v>12781</v>
      </c>
      <c r="H59" s="125">
        <v>12781</v>
      </c>
      <c r="I59" s="125">
        <v>12781</v>
      </c>
      <c r="J59" s="125">
        <v>12781</v>
      </c>
      <c r="K59" s="125">
        <v>12781</v>
      </c>
      <c r="L59" s="13">
        <v>12780.910000000003</v>
      </c>
      <c r="M59" s="13">
        <v>12780.910000000003</v>
      </c>
      <c r="N59" s="13">
        <f>+K59</f>
        <v>12781</v>
      </c>
    </row>
    <row r="60" spans="1:14" ht="13.5" thickBot="1">
      <c r="A60" s="15"/>
      <c r="B60" s="125"/>
      <c r="C60" s="126"/>
      <c r="D60" s="126"/>
      <c r="E60" s="126"/>
      <c r="F60" s="126"/>
      <c r="G60" s="134"/>
      <c r="H60" s="135"/>
      <c r="I60" s="135"/>
      <c r="J60" s="126"/>
      <c r="K60" s="126"/>
      <c r="L60" s="14"/>
      <c r="M60" s="14"/>
      <c r="N60" s="14"/>
    </row>
    <row r="61" spans="1:14" ht="13.5" thickBot="1">
      <c r="A61" s="17" t="s">
        <v>14</v>
      </c>
      <c r="B61" s="118">
        <f>+B12+B17+B22+B27+B32++B37+B42+B47+B52+B57</f>
        <v>0</v>
      </c>
      <c r="C61" s="118">
        <f>+C12+C17+C22+C27+C32++C37+C42+C47+C52+C57</f>
        <v>1944881215.97</v>
      </c>
      <c r="D61" s="118">
        <f t="shared" ref="D61:K61" si="4">+D12+D17+D22+D27+D32++D37+D42+D47+D52+D57</f>
        <v>2361745427.8200002</v>
      </c>
      <c r="E61" s="118">
        <f t="shared" si="4"/>
        <v>2719736714.7199998</v>
      </c>
      <c r="F61" s="118">
        <f t="shared" si="4"/>
        <v>3082704247.8200002</v>
      </c>
      <c r="G61" s="118">
        <f t="shared" si="4"/>
        <v>3385763338.8300004</v>
      </c>
      <c r="H61" s="118">
        <f t="shared" si="4"/>
        <v>23370180974.579998</v>
      </c>
      <c r="I61" s="118">
        <f t="shared" si="4"/>
        <v>65625813.300000004</v>
      </c>
      <c r="J61" s="118">
        <f t="shared" si="4"/>
        <v>65642181.950000003</v>
      </c>
      <c r="K61" s="118">
        <f t="shared" si="4"/>
        <v>65658765.120000005</v>
      </c>
      <c r="L61" s="18">
        <f>+L12+L17+L22+L27+L32++L37+L42+L47+L52+L57</f>
        <v>7026363358.5100002</v>
      </c>
      <c r="M61" s="118">
        <f>+M12+M17+M22+M27+M32++M37+M42+M47+M52+M57</f>
        <v>36865011919.740005</v>
      </c>
      <c r="N61" s="18">
        <f t="shared" ref="N61" si="5">+N12+N17+N22+N27+N32++N37+N42+N47+N52+N57</f>
        <v>37061938680.110001</v>
      </c>
    </row>
    <row r="62" spans="1:14" ht="13.5" thickBot="1">
      <c r="A62" s="17" t="s">
        <v>15</v>
      </c>
      <c r="B62" s="118">
        <f>+B13+B18+B23+B28+B33++B38+B43+B48+B53+B58</f>
        <v>0</v>
      </c>
      <c r="C62" s="118">
        <f>+C13+C18+C23+C28+C33++C38+C43+C48+C53+C58</f>
        <v>25396652.469999999</v>
      </c>
      <c r="D62" s="118">
        <f t="shared" ref="D62:K62" si="6">+D13+D18+D23+D28+D33++D38+D43+D48+D53+D58</f>
        <v>22512829.550000001</v>
      </c>
      <c r="E62" s="118">
        <f t="shared" si="6"/>
        <v>542353892.72000003</v>
      </c>
      <c r="F62" s="118">
        <f t="shared" si="6"/>
        <v>25695545.169999994</v>
      </c>
      <c r="G62" s="118">
        <f t="shared" si="6"/>
        <v>23224041.939999998</v>
      </c>
      <c r="H62" s="118">
        <f t="shared" si="6"/>
        <v>307299274.21000004</v>
      </c>
      <c r="I62" s="118">
        <f t="shared" si="6"/>
        <v>21602157.73</v>
      </c>
      <c r="J62" s="118">
        <f t="shared" si="6"/>
        <v>19546025.609999999</v>
      </c>
      <c r="K62" s="118">
        <f t="shared" si="6"/>
        <v>186781733.71000001</v>
      </c>
      <c r="L62" s="18">
        <f>+L13+L18+L23+L28+L33++L38+L43+L48+L53+L58</f>
        <v>590263374.74000001</v>
      </c>
      <c r="M62" s="18">
        <f>+M13+M18+M23+M28+M33++M38+M43+M48+M53+M58</f>
        <v>946482236.05999994</v>
      </c>
      <c r="N62" s="18">
        <f t="shared" ref="N62" si="7">+N13+N18+N23+N28+N33++N38+N43+N48+N53+N58</f>
        <v>1174412153.1099999</v>
      </c>
    </row>
    <row r="63" spans="1:14" ht="13.5" thickBot="1">
      <c r="A63" s="17" t="s">
        <v>16</v>
      </c>
      <c r="B63" s="118">
        <f>+B14+B19+B24+B29+B34+B39+B44+B54+B49+B59</f>
        <v>24737743564.049999</v>
      </c>
      <c r="C63" s="118">
        <f>+C14+C19+C24+C29+C34+C39+C44+C54+C49+C59</f>
        <v>26423141619.049999</v>
      </c>
      <c r="D63" s="118">
        <f t="shared" ref="D63:K63" si="8">+D14+D19+D24+D29+D34+D39+D44+D54+D49+D59</f>
        <v>28659006902.679996</v>
      </c>
      <c r="E63" s="118">
        <f t="shared" si="8"/>
        <v>28116211373.029999</v>
      </c>
      <c r="F63" s="118">
        <f t="shared" si="8"/>
        <v>29718988167.080002</v>
      </c>
      <c r="G63" s="118">
        <f t="shared" si="8"/>
        <v>28766975150.119999</v>
      </c>
      <c r="H63" s="118">
        <f t="shared" si="8"/>
        <v>5470139496.9799986</v>
      </c>
      <c r="I63" s="118">
        <f t="shared" si="8"/>
        <v>5415665495.2699986</v>
      </c>
      <c r="J63" s="118">
        <f t="shared" si="8"/>
        <v>5362004015.6399984</v>
      </c>
      <c r="K63" s="118">
        <f t="shared" si="8"/>
        <v>5308755969.6999979</v>
      </c>
      <c r="L63" s="18">
        <f>+L14+L19+L24+L29+L34+L39+L44+L54+L49+L59</f>
        <v>28116211372.939999</v>
      </c>
      <c r="M63" s="18">
        <f t="shared" ref="M63:N63" si="9">+M14+M19+M24+M29+M34+M39+M44+M54+M49+M59</f>
        <v>5470139496.8899984</v>
      </c>
      <c r="N63" s="18">
        <f t="shared" si="9"/>
        <v>5308755969.6999979</v>
      </c>
    </row>
    <row r="66" spans="3:9">
      <c r="C66" s="112"/>
    </row>
    <row r="67" spans="3:9">
      <c r="I67" s="2"/>
    </row>
  </sheetData>
  <mergeCells count="1">
    <mergeCell ref="A7:D7"/>
  </mergeCells>
  <pageMargins left="0.25" right="0.25" top="0.75" bottom="0.75" header="0.3" footer="0.3"/>
  <pageSetup paperSize="9" scale="52" fitToHeight="0" orientation="landscape" horizontalDpi="300" verticalDpi="300" r:id="rId1"/>
  <ignoredErrors>
    <ignoredError sqref="L12:N63" formulaRange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F275-08DE-4930-AF79-0A8D8EBB07BA}">
  <dimension ref="A5:M317"/>
  <sheetViews>
    <sheetView showGridLines="0" view="pageBreakPreview" topLeftCell="A46" zoomScale="60" zoomScaleNormal="110" workbookViewId="0">
      <selection activeCell="C29" sqref="C29"/>
    </sheetView>
  </sheetViews>
  <sheetFormatPr baseColWidth="10" defaultRowHeight="11.25"/>
  <cols>
    <col min="1" max="1" width="52.140625" style="28" customWidth="1"/>
    <col min="2" max="2" width="11.42578125" style="28"/>
    <col min="3" max="4" width="12.5703125" style="28" customWidth="1"/>
    <col min="5" max="5" width="18" style="102" customWidth="1"/>
    <col min="6" max="6" width="15.7109375" style="102" customWidth="1"/>
    <col min="7" max="7" width="19" style="27" customWidth="1"/>
    <col min="8" max="8" width="16.7109375" style="27" customWidth="1"/>
    <col min="9" max="9" width="15.5703125" style="27" customWidth="1"/>
    <col min="10" max="10" width="19" style="27" customWidth="1"/>
    <col min="11" max="11" width="16.7109375" style="27" customWidth="1"/>
    <col min="12" max="12" width="15.85546875" style="27" customWidth="1"/>
    <col min="13" max="13" width="14.7109375" style="28" bestFit="1" customWidth="1"/>
    <col min="14" max="253" width="11.42578125" style="28"/>
    <col min="254" max="254" width="12" style="28" customWidth="1"/>
    <col min="255" max="255" width="11.42578125" style="28"/>
    <col min="256" max="256" width="6.140625" style="28" customWidth="1"/>
    <col min="257" max="257" width="7.42578125" style="28" customWidth="1"/>
    <col min="258" max="258" width="24.7109375" style="28" customWidth="1"/>
    <col min="259" max="260" width="12.5703125" style="28" customWidth="1"/>
    <col min="261" max="261" width="18" style="28" customWidth="1"/>
    <col min="262" max="262" width="15.7109375" style="28" customWidth="1"/>
    <col min="263" max="263" width="19" style="28" customWidth="1"/>
    <col min="264" max="264" width="16.7109375" style="28" customWidth="1"/>
    <col min="265" max="265" width="15.5703125" style="28" customWidth="1"/>
    <col min="266" max="266" width="19" style="28" customWidth="1"/>
    <col min="267" max="267" width="16.7109375" style="28" customWidth="1"/>
    <col min="268" max="268" width="15.85546875" style="28" customWidth="1"/>
    <col min="269" max="269" width="14.7109375" style="28" bestFit="1" customWidth="1"/>
    <col min="270" max="509" width="11.42578125" style="28"/>
    <col min="510" max="510" width="12" style="28" customWidth="1"/>
    <col min="511" max="511" width="11.42578125" style="28"/>
    <col min="512" max="512" width="6.140625" style="28" customWidth="1"/>
    <col min="513" max="513" width="7.42578125" style="28" customWidth="1"/>
    <col min="514" max="514" width="24.7109375" style="28" customWidth="1"/>
    <col min="515" max="516" width="12.5703125" style="28" customWidth="1"/>
    <col min="517" max="517" width="18" style="28" customWidth="1"/>
    <col min="518" max="518" width="15.7109375" style="28" customWidth="1"/>
    <col min="519" max="519" width="19" style="28" customWidth="1"/>
    <col min="520" max="520" width="16.7109375" style="28" customWidth="1"/>
    <col min="521" max="521" width="15.5703125" style="28" customWidth="1"/>
    <col min="522" max="522" width="19" style="28" customWidth="1"/>
    <col min="523" max="523" width="16.7109375" style="28" customWidth="1"/>
    <col min="524" max="524" width="15.85546875" style="28" customWidth="1"/>
    <col min="525" max="525" width="14.7109375" style="28" bestFit="1" customWidth="1"/>
    <col min="526" max="765" width="11.42578125" style="28"/>
    <col min="766" max="766" width="12" style="28" customWidth="1"/>
    <col min="767" max="767" width="11.42578125" style="28"/>
    <col min="768" max="768" width="6.140625" style="28" customWidth="1"/>
    <col min="769" max="769" width="7.42578125" style="28" customWidth="1"/>
    <col min="770" max="770" width="24.7109375" style="28" customWidth="1"/>
    <col min="771" max="772" width="12.5703125" style="28" customWidth="1"/>
    <col min="773" max="773" width="18" style="28" customWidth="1"/>
    <col min="774" max="774" width="15.7109375" style="28" customWidth="1"/>
    <col min="775" max="775" width="19" style="28" customWidth="1"/>
    <col min="776" max="776" width="16.7109375" style="28" customWidth="1"/>
    <col min="777" max="777" width="15.5703125" style="28" customWidth="1"/>
    <col min="778" max="778" width="19" style="28" customWidth="1"/>
    <col min="779" max="779" width="16.7109375" style="28" customWidth="1"/>
    <col min="780" max="780" width="15.85546875" style="28" customWidth="1"/>
    <col min="781" max="781" width="14.7109375" style="28" bestFit="1" customWidth="1"/>
    <col min="782" max="1021" width="11.42578125" style="28"/>
    <col min="1022" max="1022" width="12" style="28" customWidth="1"/>
    <col min="1023" max="1023" width="11.42578125" style="28"/>
    <col min="1024" max="1024" width="6.140625" style="28" customWidth="1"/>
    <col min="1025" max="1025" width="7.42578125" style="28" customWidth="1"/>
    <col min="1026" max="1026" width="24.7109375" style="28" customWidth="1"/>
    <col min="1027" max="1028" width="12.5703125" style="28" customWidth="1"/>
    <col min="1029" max="1029" width="18" style="28" customWidth="1"/>
    <col min="1030" max="1030" width="15.7109375" style="28" customWidth="1"/>
    <col min="1031" max="1031" width="19" style="28" customWidth="1"/>
    <col min="1032" max="1032" width="16.7109375" style="28" customWidth="1"/>
    <col min="1033" max="1033" width="15.5703125" style="28" customWidth="1"/>
    <col min="1034" max="1034" width="19" style="28" customWidth="1"/>
    <col min="1035" max="1035" width="16.7109375" style="28" customWidth="1"/>
    <col min="1036" max="1036" width="15.85546875" style="28" customWidth="1"/>
    <col min="1037" max="1037" width="14.7109375" style="28" bestFit="1" customWidth="1"/>
    <col min="1038" max="1277" width="11.42578125" style="28"/>
    <col min="1278" max="1278" width="12" style="28" customWidth="1"/>
    <col min="1279" max="1279" width="11.42578125" style="28"/>
    <col min="1280" max="1280" width="6.140625" style="28" customWidth="1"/>
    <col min="1281" max="1281" width="7.42578125" style="28" customWidth="1"/>
    <col min="1282" max="1282" width="24.7109375" style="28" customWidth="1"/>
    <col min="1283" max="1284" width="12.5703125" style="28" customWidth="1"/>
    <col min="1285" max="1285" width="18" style="28" customWidth="1"/>
    <col min="1286" max="1286" width="15.7109375" style="28" customWidth="1"/>
    <col min="1287" max="1287" width="19" style="28" customWidth="1"/>
    <col min="1288" max="1288" width="16.7109375" style="28" customWidth="1"/>
    <col min="1289" max="1289" width="15.5703125" style="28" customWidth="1"/>
    <col min="1290" max="1290" width="19" style="28" customWidth="1"/>
    <col min="1291" max="1291" width="16.7109375" style="28" customWidth="1"/>
    <col min="1292" max="1292" width="15.85546875" style="28" customWidth="1"/>
    <col min="1293" max="1293" width="14.7109375" style="28" bestFit="1" customWidth="1"/>
    <col min="1294" max="1533" width="11.42578125" style="28"/>
    <col min="1534" max="1534" width="12" style="28" customWidth="1"/>
    <col min="1535" max="1535" width="11.42578125" style="28"/>
    <col min="1536" max="1536" width="6.140625" style="28" customWidth="1"/>
    <col min="1537" max="1537" width="7.42578125" style="28" customWidth="1"/>
    <col min="1538" max="1538" width="24.7109375" style="28" customWidth="1"/>
    <col min="1539" max="1540" width="12.5703125" style="28" customWidth="1"/>
    <col min="1541" max="1541" width="18" style="28" customWidth="1"/>
    <col min="1542" max="1542" width="15.7109375" style="28" customWidth="1"/>
    <col min="1543" max="1543" width="19" style="28" customWidth="1"/>
    <col min="1544" max="1544" width="16.7109375" style="28" customWidth="1"/>
    <col min="1545" max="1545" width="15.5703125" style="28" customWidth="1"/>
    <col min="1546" max="1546" width="19" style="28" customWidth="1"/>
    <col min="1547" max="1547" width="16.7109375" style="28" customWidth="1"/>
    <col min="1548" max="1548" width="15.85546875" style="28" customWidth="1"/>
    <col min="1549" max="1549" width="14.7109375" style="28" bestFit="1" customWidth="1"/>
    <col min="1550" max="1789" width="11.42578125" style="28"/>
    <col min="1790" max="1790" width="12" style="28" customWidth="1"/>
    <col min="1791" max="1791" width="11.42578125" style="28"/>
    <col min="1792" max="1792" width="6.140625" style="28" customWidth="1"/>
    <col min="1793" max="1793" width="7.42578125" style="28" customWidth="1"/>
    <col min="1794" max="1794" width="24.7109375" style="28" customWidth="1"/>
    <col min="1795" max="1796" width="12.5703125" style="28" customWidth="1"/>
    <col min="1797" max="1797" width="18" style="28" customWidth="1"/>
    <col min="1798" max="1798" width="15.7109375" style="28" customWidth="1"/>
    <col min="1799" max="1799" width="19" style="28" customWidth="1"/>
    <col min="1800" max="1800" width="16.7109375" style="28" customWidth="1"/>
    <col min="1801" max="1801" width="15.5703125" style="28" customWidth="1"/>
    <col min="1802" max="1802" width="19" style="28" customWidth="1"/>
    <col min="1803" max="1803" width="16.7109375" style="28" customWidth="1"/>
    <col min="1804" max="1804" width="15.85546875" style="28" customWidth="1"/>
    <col min="1805" max="1805" width="14.7109375" style="28" bestFit="1" customWidth="1"/>
    <col min="1806" max="2045" width="11.42578125" style="28"/>
    <col min="2046" max="2046" width="12" style="28" customWidth="1"/>
    <col min="2047" max="2047" width="11.42578125" style="28"/>
    <col min="2048" max="2048" width="6.140625" style="28" customWidth="1"/>
    <col min="2049" max="2049" width="7.42578125" style="28" customWidth="1"/>
    <col min="2050" max="2050" width="24.7109375" style="28" customWidth="1"/>
    <col min="2051" max="2052" width="12.5703125" style="28" customWidth="1"/>
    <col min="2053" max="2053" width="18" style="28" customWidth="1"/>
    <col min="2054" max="2054" width="15.7109375" style="28" customWidth="1"/>
    <col min="2055" max="2055" width="19" style="28" customWidth="1"/>
    <col min="2056" max="2056" width="16.7109375" style="28" customWidth="1"/>
    <col min="2057" max="2057" width="15.5703125" style="28" customWidth="1"/>
    <col min="2058" max="2058" width="19" style="28" customWidth="1"/>
    <col min="2059" max="2059" width="16.7109375" style="28" customWidth="1"/>
    <col min="2060" max="2060" width="15.85546875" style="28" customWidth="1"/>
    <col min="2061" max="2061" width="14.7109375" style="28" bestFit="1" customWidth="1"/>
    <col min="2062" max="2301" width="11.42578125" style="28"/>
    <col min="2302" max="2302" width="12" style="28" customWidth="1"/>
    <col min="2303" max="2303" width="11.42578125" style="28"/>
    <col min="2304" max="2304" width="6.140625" style="28" customWidth="1"/>
    <col min="2305" max="2305" width="7.42578125" style="28" customWidth="1"/>
    <col min="2306" max="2306" width="24.7109375" style="28" customWidth="1"/>
    <col min="2307" max="2308" width="12.5703125" style="28" customWidth="1"/>
    <col min="2309" max="2309" width="18" style="28" customWidth="1"/>
    <col min="2310" max="2310" width="15.7109375" style="28" customWidth="1"/>
    <col min="2311" max="2311" width="19" style="28" customWidth="1"/>
    <col min="2312" max="2312" width="16.7109375" style="28" customWidth="1"/>
    <col min="2313" max="2313" width="15.5703125" style="28" customWidth="1"/>
    <col min="2314" max="2314" width="19" style="28" customWidth="1"/>
    <col min="2315" max="2315" width="16.7109375" style="28" customWidth="1"/>
    <col min="2316" max="2316" width="15.85546875" style="28" customWidth="1"/>
    <col min="2317" max="2317" width="14.7109375" style="28" bestFit="1" customWidth="1"/>
    <col min="2318" max="2557" width="11.42578125" style="28"/>
    <col min="2558" max="2558" width="12" style="28" customWidth="1"/>
    <col min="2559" max="2559" width="11.42578125" style="28"/>
    <col min="2560" max="2560" width="6.140625" style="28" customWidth="1"/>
    <col min="2561" max="2561" width="7.42578125" style="28" customWidth="1"/>
    <col min="2562" max="2562" width="24.7109375" style="28" customWidth="1"/>
    <col min="2563" max="2564" width="12.5703125" style="28" customWidth="1"/>
    <col min="2565" max="2565" width="18" style="28" customWidth="1"/>
    <col min="2566" max="2566" width="15.7109375" style="28" customWidth="1"/>
    <col min="2567" max="2567" width="19" style="28" customWidth="1"/>
    <col min="2568" max="2568" width="16.7109375" style="28" customWidth="1"/>
    <col min="2569" max="2569" width="15.5703125" style="28" customWidth="1"/>
    <col min="2570" max="2570" width="19" style="28" customWidth="1"/>
    <col min="2571" max="2571" width="16.7109375" style="28" customWidth="1"/>
    <col min="2572" max="2572" width="15.85546875" style="28" customWidth="1"/>
    <col min="2573" max="2573" width="14.7109375" style="28" bestFit="1" customWidth="1"/>
    <col min="2574" max="2813" width="11.42578125" style="28"/>
    <col min="2814" max="2814" width="12" style="28" customWidth="1"/>
    <col min="2815" max="2815" width="11.42578125" style="28"/>
    <col min="2816" max="2816" width="6.140625" style="28" customWidth="1"/>
    <col min="2817" max="2817" width="7.42578125" style="28" customWidth="1"/>
    <col min="2818" max="2818" width="24.7109375" style="28" customWidth="1"/>
    <col min="2819" max="2820" width="12.5703125" style="28" customWidth="1"/>
    <col min="2821" max="2821" width="18" style="28" customWidth="1"/>
    <col min="2822" max="2822" width="15.7109375" style="28" customWidth="1"/>
    <col min="2823" max="2823" width="19" style="28" customWidth="1"/>
    <col min="2824" max="2824" width="16.7109375" style="28" customWidth="1"/>
    <col min="2825" max="2825" width="15.5703125" style="28" customWidth="1"/>
    <col min="2826" max="2826" width="19" style="28" customWidth="1"/>
    <col min="2827" max="2827" width="16.7109375" style="28" customWidth="1"/>
    <col min="2828" max="2828" width="15.85546875" style="28" customWidth="1"/>
    <col min="2829" max="2829" width="14.7109375" style="28" bestFit="1" customWidth="1"/>
    <col min="2830" max="3069" width="11.42578125" style="28"/>
    <col min="3070" max="3070" width="12" style="28" customWidth="1"/>
    <col min="3071" max="3071" width="11.42578125" style="28"/>
    <col min="3072" max="3072" width="6.140625" style="28" customWidth="1"/>
    <col min="3073" max="3073" width="7.42578125" style="28" customWidth="1"/>
    <col min="3074" max="3074" width="24.7109375" style="28" customWidth="1"/>
    <col min="3075" max="3076" width="12.5703125" style="28" customWidth="1"/>
    <col min="3077" max="3077" width="18" style="28" customWidth="1"/>
    <col min="3078" max="3078" width="15.7109375" style="28" customWidth="1"/>
    <col min="3079" max="3079" width="19" style="28" customWidth="1"/>
    <col min="3080" max="3080" width="16.7109375" style="28" customWidth="1"/>
    <col min="3081" max="3081" width="15.5703125" style="28" customWidth="1"/>
    <col min="3082" max="3082" width="19" style="28" customWidth="1"/>
    <col min="3083" max="3083" width="16.7109375" style="28" customWidth="1"/>
    <col min="3084" max="3084" width="15.85546875" style="28" customWidth="1"/>
    <col min="3085" max="3085" width="14.7109375" style="28" bestFit="1" customWidth="1"/>
    <col min="3086" max="3325" width="11.42578125" style="28"/>
    <col min="3326" max="3326" width="12" style="28" customWidth="1"/>
    <col min="3327" max="3327" width="11.42578125" style="28"/>
    <col min="3328" max="3328" width="6.140625" style="28" customWidth="1"/>
    <col min="3329" max="3329" width="7.42578125" style="28" customWidth="1"/>
    <col min="3330" max="3330" width="24.7109375" style="28" customWidth="1"/>
    <col min="3331" max="3332" width="12.5703125" style="28" customWidth="1"/>
    <col min="3333" max="3333" width="18" style="28" customWidth="1"/>
    <col min="3334" max="3334" width="15.7109375" style="28" customWidth="1"/>
    <col min="3335" max="3335" width="19" style="28" customWidth="1"/>
    <col min="3336" max="3336" width="16.7109375" style="28" customWidth="1"/>
    <col min="3337" max="3337" width="15.5703125" style="28" customWidth="1"/>
    <col min="3338" max="3338" width="19" style="28" customWidth="1"/>
    <col min="3339" max="3339" width="16.7109375" style="28" customWidth="1"/>
    <col min="3340" max="3340" width="15.85546875" style="28" customWidth="1"/>
    <col min="3341" max="3341" width="14.7109375" style="28" bestFit="1" customWidth="1"/>
    <col min="3342" max="3581" width="11.42578125" style="28"/>
    <col min="3582" max="3582" width="12" style="28" customWidth="1"/>
    <col min="3583" max="3583" width="11.42578125" style="28"/>
    <col min="3584" max="3584" width="6.140625" style="28" customWidth="1"/>
    <col min="3585" max="3585" width="7.42578125" style="28" customWidth="1"/>
    <col min="3586" max="3586" width="24.7109375" style="28" customWidth="1"/>
    <col min="3587" max="3588" width="12.5703125" style="28" customWidth="1"/>
    <col min="3589" max="3589" width="18" style="28" customWidth="1"/>
    <col min="3590" max="3590" width="15.7109375" style="28" customWidth="1"/>
    <col min="3591" max="3591" width="19" style="28" customWidth="1"/>
    <col min="3592" max="3592" width="16.7109375" style="28" customWidth="1"/>
    <col min="3593" max="3593" width="15.5703125" style="28" customWidth="1"/>
    <col min="3594" max="3594" width="19" style="28" customWidth="1"/>
    <col min="3595" max="3595" width="16.7109375" style="28" customWidth="1"/>
    <col min="3596" max="3596" width="15.85546875" style="28" customWidth="1"/>
    <col min="3597" max="3597" width="14.7109375" style="28" bestFit="1" customWidth="1"/>
    <col min="3598" max="3837" width="11.42578125" style="28"/>
    <col min="3838" max="3838" width="12" style="28" customWidth="1"/>
    <col min="3839" max="3839" width="11.42578125" style="28"/>
    <col min="3840" max="3840" width="6.140625" style="28" customWidth="1"/>
    <col min="3841" max="3841" width="7.42578125" style="28" customWidth="1"/>
    <col min="3842" max="3842" width="24.7109375" style="28" customWidth="1"/>
    <col min="3843" max="3844" width="12.5703125" style="28" customWidth="1"/>
    <col min="3845" max="3845" width="18" style="28" customWidth="1"/>
    <col min="3846" max="3846" width="15.7109375" style="28" customWidth="1"/>
    <col min="3847" max="3847" width="19" style="28" customWidth="1"/>
    <col min="3848" max="3848" width="16.7109375" style="28" customWidth="1"/>
    <col min="3849" max="3849" width="15.5703125" style="28" customWidth="1"/>
    <col min="3850" max="3850" width="19" style="28" customWidth="1"/>
    <col min="3851" max="3851" width="16.7109375" style="28" customWidth="1"/>
    <col min="3852" max="3852" width="15.85546875" style="28" customWidth="1"/>
    <col min="3853" max="3853" width="14.7109375" style="28" bestFit="1" customWidth="1"/>
    <col min="3854" max="4093" width="11.42578125" style="28"/>
    <col min="4094" max="4094" width="12" style="28" customWidth="1"/>
    <col min="4095" max="4095" width="11.42578125" style="28"/>
    <col min="4096" max="4096" width="6.140625" style="28" customWidth="1"/>
    <col min="4097" max="4097" width="7.42578125" style="28" customWidth="1"/>
    <col min="4098" max="4098" width="24.7109375" style="28" customWidth="1"/>
    <col min="4099" max="4100" width="12.5703125" style="28" customWidth="1"/>
    <col min="4101" max="4101" width="18" style="28" customWidth="1"/>
    <col min="4102" max="4102" width="15.7109375" style="28" customWidth="1"/>
    <col min="4103" max="4103" width="19" style="28" customWidth="1"/>
    <col min="4104" max="4104" width="16.7109375" style="28" customWidth="1"/>
    <col min="4105" max="4105" width="15.5703125" style="28" customWidth="1"/>
    <col min="4106" max="4106" width="19" style="28" customWidth="1"/>
    <col min="4107" max="4107" width="16.7109375" style="28" customWidth="1"/>
    <col min="4108" max="4108" width="15.85546875" style="28" customWidth="1"/>
    <col min="4109" max="4109" width="14.7109375" style="28" bestFit="1" customWidth="1"/>
    <col min="4110" max="4349" width="11.42578125" style="28"/>
    <col min="4350" max="4350" width="12" style="28" customWidth="1"/>
    <col min="4351" max="4351" width="11.42578125" style="28"/>
    <col min="4352" max="4352" width="6.140625" style="28" customWidth="1"/>
    <col min="4353" max="4353" width="7.42578125" style="28" customWidth="1"/>
    <col min="4354" max="4354" width="24.7109375" style="28" customWidth="1"/>
    <col min="4355" max="4356" width="12.5703125" style="28" customWidth="1"/>
    <col min="4357" max="4357" width="18" style="28" customWidth="1"/>
    <col min="4358" max="4358" width="15.7109375" style="28" customWidth="1"/>
    <col min="4359" max="4359" width="19" style="28" customWidth="1"/>
    <col min="4360" max="4360" width="16.7109375" style="28" customWidth="1"/>
    <col min="4361" max="4361" width="15.5703125" style="28" customWidth="1"/>
    <col min="4362" max="4362" width="19" style="28" customWidth="1"/>
    <col min="4363" max="4363" width="16.7109375" style="28" customWidth="1"/>
    <col min="4364" max="4364" width="15.85546875" style="28" customWidth="1"/>
    <col min="4365" max="4365" width="14.7109375" style="28" bestFit="1" customWidth="1"/>
    <col min="4366" max="4605" width="11.42578125" style="28"/>
    <col min="4606" max="4606" width="12" style="28" customWidth="1"/>
    <col min="4607" max="4607" width="11.42578125" style="28"/>
    <col min="4608" max="4608" width="6.140625" style="28" customWidth="1"/>
    <col min="4609" max="4609" width="7.42578125" style="28" customWidth="1"/>
    <col min="4610" max="4610" width="24.7109375" style="28" customWidth="1"/>
    <col min="4611" max="4612" width="12.5703125" style="28" customWidth="1"/>
    <col min="4613" max="4613" width="18" style="28" customWidth="1"/>
    <col min="4614" max="4614" width="15.7109375" style="28" customWidth="1"/>
    <col min="4615" max="4615" width="19" style="28" customWidth="1"/>
    <col min="4616" max="4616" width="16.7109375" style="28" customWidth="1"/>
    <col min="4617" max="4617" width="15.5703125" style="28" customWidth="1"/>
    <col min="4618" max="4618" width="19" style="28" customWidth="1"/>
    <col min="4619" max="4619" width="16.7109375" style="28" customWidth="1"/>
    <col min="4620" max="4620" width="15.85546875" style="28" customWidth="1"/>
    <col min="4621" max="4621" width="14.7109375" style="28" bestFit="1" customWidth="1"/>
    <col min="4622" max="4861" width="11.42578125" style="28"/>
    <col min="4862" max="4862" width="12" style="28" customWidth="1"/>
    <col min="4863" max="4863" width="11.42578125" style="28"/>
    <col min="4864" max="4864" width="6.140625" style="28" customWidth="1"/>
    <col min="4865" max="4865" width="7.42578125" style="28" customWidth="1"/>
    <col min="4866" max="4866" width="24.7109375" style="28" customWidth="1"/>
    <col min="4867" max="4868" width="12.5703125" style="28" customWidth="1"/>
    <col min="4869" max="4869" width="18" style="28" customWidth="1"/>
    <col min="4870" max="4870" width="15.7109375" style="28" customWidth="1"/>
    <col min="4871" max="4871" width="19" style="28" customWidth="1"/>
    <col min="4872" max="4872" width="16.7109375" style="28" customWidth="1"/>
    <col min="4873" max="4873" width="15.5703125" style="28" customWidth="1"/>
    <col min="4874" max="4874" width="19" style="28" customWidth="1"/>
    <col min="4875" max="4875" width="16.7109375" style="28" customWidth="1"/>
    <col min="4876" max="4876" width="15.85546875" style="28" customWidth="1"/>
    <col min="4877" max="4877" width="14.7109375" style="28" bestFit="1" customWidth="1"/>
    <col min="4878" max="5117" width="11.42578125" style="28"/>
    <col min="5118" max="5118" width="12" style="28" customWidth="1"/>
    <col min="5119" max="5119" width="11.42578125" style="28"/>
    <col min="5120" max="5120" width="6.140625" style="28" customWidth="1"/>
    <col min="5121" max="5121" width="7.42578125" style="28" customWidth="1"/>
    <col min="5122" max="5122" width="24.7109375" style="28" customWidth="1"/>
    <col min="5123" max="5124" width="12.5703125" style="28" customWidth="1"/>
    <col min="5125" max="5125" width="18" style="28" customWidth="1"/>
    <col min="5126" max="5126" width="15.7109375" style="28" customWidth="1"/>
    <col min="5127" max="5127" width="19" style="28" customWidth="1"/>
    <col min="5128" max="5128" width="16.7109375" style="28" customWidth="1"/>
    <col min="5129" max="5129" width="15.5703125" style="28" customWidth="1"/>
    <col min="5130" max="5130" width="19" style="28" customWidth="1"/>
    <col min="5131" max="5131" width="16.7109375" style="28" customWidth="1"/>
    <col min="5132" max="5132" width="15.85546875" style="28" customWidth="1"/>
    <col min="5133" max="5133" width="14.7109375" style="28" bestFit="1" customWidth="1"/>
    <col min="5134" max="5373" width="11.42578125" style="28"/>
    <col min="5374" max="5374" width="12" style="28" customWidth="1"/>
    <col min="5375" max="5375" width="11.42578125" style="28"/>
    <col min="5376" max="5376" width="6.140625" style="28" customWidth="1"/>
    <col min="5377" max="5377" width="7.42578125" style="28" customWidth="1"/>
    <col min="5378" max="5378" width="24.7109375" style="28" customWidth="1"/>
    <col min="5379" max="5380" width="12.5703125" style="28" customWidth="1"/>
    <col min="5381" max="5381" width="18" style="28" customWidth="1"/>
    <col min="5382" max="5382" width="15.7109375" style="28" customWidth="1"/>
    <col min="5383" max="5383" width="19" style="28" customWidth="1"/>
    <col min="5384" max="5384" width="16.7109375" style="28" customWidth="1"/>
    <col min="5385" max="5385" width="15.5703125" style="28" customWidth="1"/>
    <col min="5386" max="5386" width="19" style="28" customWidth="1"/>
    <col min="5387" max="5387" width="16.7109375" style="28" customWidth="1"/>
    <col min="5388" max="5388" width="15.85546875" style="28" customWidth="1"/>
    <col min="5389" max="5389" width="14.7109375" style="28" bestFit="1" customWidth="1"/>
    <col min="5390" max="5629" width="11.42578125" style="28"/>
    <col min="5630" max="5630" width="12" style="28" customWidth="1"/>
    <col min="5631" max="5631" width="11.42578125" style="28"/>
    <col min="5632" max="5632" width="6.140625" style="28" customWidth="1"/>
    <col min="5633" max="5633" width="7.42578125" style="28" customWidth="1"/>
    <col min="5634" max="5634" width="24.7109375" style="28" customWidth="1"/>
    <col min="5635" max="5636" width="12.5703125" style="28" customWidth="1"/>
    <col min="5637" max="5637" width="18" style="28" customWidth="1"/>
    <col min="5638" max="5638" width="15.7109375" style="28" customWidth="1"/>
    <col min="5639" max="5639" width="19" style="28" customWidth="1"/>
    <col min="5640" max="5640" width="16.7109375" style="28" customWidth="1"/>
    <col min="5641" max="5641" width="15.5703125" style="28" customWidth="1"/>
    <col min="5642" max="5642" width="19" style="28" customWidth="1"/>
    <col min="5643" max="5643" width="16.7109375" style="28" customWidth="1"/>
    <col min="5644" max="5644" width="15.85546875" style="28" customWidth="1"/>
    <col min="5645" max="5645" width="14.7109375" style="28" bestFit="1" customWidth="1"/>
    <col min="5646" max="5885" width="11.42578125" style="28"/>
    <col min="5886" max="5886" width="12" style="28" customWidth="1"/>
    <col min="5887" max="5887" width="11.42578125" style="28"/>
    <col min="5888" max="5888" width="6.140625" style="28" customWidth="1"/>
    <col min="5889" max="5889" width="7.42578125" style="28" customWidth="1"/>
    <col min="5890" max="5890" width="24.7109375" style="28" customWidth="1"/>
    <col min="5891" max="5892" width="12.5703125" style="28" customWidth="1"/>
    <col min="5893" max="5893" width="18" style="28" customWidth="1"/>
    <col min="5894" max="5894" width="15.7109375" style="28" customWidth="1"/>
    <col min="5895" max="5895" width="19" style="28" customWidth="1"/>
    <col min="5896" max="5896" width="16.7109375" style="28" customWidth="1"/>
    <col min="5897" max="5897" width="15.5703125" style="28" customWidth="1"/>
    <col min="5898" max="5898" width="19" style="28" customWidth="1"/>
    <col min="5899" max="5899" width="16.7109375" style="28" customWidth="1"/>
    <col min="5900" max="5900" width="15.85546875" style="28" customWidth="1"/>
    <col min="5901" max="5901" width="14.7109375" style="28" bestFit="1" customWidth="1"/>
    <col min="5902" max="6141" width="11.42578125" style="28"/>
    <col min="6142" max="6142" width="12" style="28" customWidth="1"/>
    <col min="6143" max="6143" width="11.42578125" style="28"/>
    <col min="6144" max="6144" width="6.140625" style="28" customWidth="1"/>
    <col min="6145" max="6145" width="7.42578125" style="28" customWidth="1"/>
    <col min="6146" max="6146" width="24.7109375" style="28" customWidth="1"/>
    <col min="6147" max="6148" width="12.5703125" style="28" customWidth="1"/>
    <col min="6149" max="6149" width="18" style="28" customWidth="1"/>
    <col min="6150" max="6150" width="15.7109375" style="28" customWidth="1"/>
    <col min="6151" max="6151" width="19" style="28" customWidth="1"/>
    <col min="6152" max="6152" width="16.7109375" style="28" customWidth="1"/>
    <col min="6153" max="6153" width="15.5703125" style="28" customWidth="1"/>
    <col min="6154" max="6154" width="19" style="28" customWidth="1"/>
    <col min="6155" max="6155" width="16.7109375" style="28" customWidth="1"/>
    <col min="6156" max="6156" width="15.85546875" style="28" customWidth="1"/>
    <col min="6157" max="6157" width="14.7109375" style="28" bestFit="1" customWidth="1"/>
    <col min="6158" max="6397" width="11.42578125" style="28"/>
    <col min="6398" max="6398" width="12" style="28" customWidth="1"/>
    <col min="6399" max="6399" width="11.42578125" style="28"/>
    <col min="6400" max="6400" width="6.140625" style="28" customWidth="1"/>
    <col min="6401" max="6401" width="7.42578125" style="28" customWidth="1"/>
    <col min="6402" max="6402" width="24.7109375" style="28" customWidth="1"/>
    <col min="6403" max="6404" width="12.5703125" style="28" customWidth="1"/>
    <col min="6405" max="6405" width="18" style="28" customWidth="1"/>
    <col min="6406" max="6406" width="15.7109375" style="28" customWidth="1"/>
    <col min="6407" max="6407" width="19" style="28" customWidth="1"/>
    <col min="6408" max="6408" width="16.7109375" style="28" customWidth="1"/>
    <col min="6409" max="6409" width="15.5703125" style="28" customWidth="1"/>
    <col min="6410" max="6410" width="19" style="28" customWidth="1"/>
    <col min="6411" max="6411" width="16.7109375" style="28" customWidth="1"/>
    <col min="6412" max="6412" width="15.85546875" style="28" customWidth="1"/>
    <col min="6413" max="6413" width="14.7109375" style="28" bestFit="1" customWidth="1"/>
    <col min="6414" max="6653" width="11.42578125" style="28"/>
    <col min="6654" max="6654" width="12" style="28" customWidth="1"/>
    <col min="6655" max="6655" width="11.42578125" style="28"/>
    <col min="6656" max="6656" width="6.140625" style="28" customWidth="1"/>
    <col min="6657" max="6657" width="7.42578125" style="28" customWidth="1"/>
    <col min="6658" max="6658" width="24.7109375" style="28" customWidth="1"/>
    <col min="6659" max="6660" width="12.5703125" style="28" customWidth="1"/>
    <col min="6661" max="6661" width="18" style="28" customWidth="1"/>
    <col min="6662" max="6662" width="15.7109375" style="28" customWidth="1"/>
    <col min="6663" max="6663" width="19" style="28" customWidth="1"/>
    <col min="6664" max="6664" width="16.7109375" style="28" customWidth="1"/>
    <col min="6665" max="6665" width="15.5703125" style="28" customWidth="1"/>
    <col min="6666" max="6666" width="19" style="28" customWidth="1"/>
    <col min="6667" max="6667" width="16.7109375" style="28" customWidth="1"/>
    <col min="6668" max="6668" width="15.85546875" style="28" customWidth="1"/>
    <col min="6669" max="6669" width="14.7109375" style="28" bestFit="1" customWidth="1"/>
    <col min="6670" max="6909" width="11.42578125" style="28"/>
    <col min="6910" max="6910" width="12" style="28" customWidth="1"/>
    <col min="6911" max="6911" width="11.42578125" style="28"/>
    <col min="6912" max="6912" width="6.140625" style="28" customWidth="1"/>
    <col min="6913" max="6913" width="7.42578125" style="28" customWidth="1"/>
    <col min="6914" max="6914" width="24.7109375" style="28" customWidth="1"/>
    <col min="6915" max="6916" width="12.5703125" style="28" customWidth="1"/>
    <col min="6917" max="6917" width="18" style="28" customWidth="1"/>
    <col min="6918" max="6918" width="15.7109375" style="28" customWidth="1"/>
    <col min="6919" max="6919" width="19" style="28" customWidth="1"/>
    <col min="6920" max="6920" width="16.7109375" style="28" customWidth="1"/>
    <col min="6921" max="6921" width="15.5703125" style="28" customWidth="1"/>
    <col min="6922" max="6922" width="19" style="28" customWidth="1"/>
    <col min="6923" max="6923" width="16.7109375" style="28" customWidth="1"/>
    <col min="6924" max="6924" width="15.85546875" style="28" customWidth="1"/>
    <col min="6925" max="6925" width="14.7109375" style="28" bestFit="1" customWidth="1"/>
    <col min="6926" max="7165" width="11.42578125" style="28"/>
    <col min="7166" max="7166" width="12" style="28" customWidth="1"/>
    <col min="7167" max="7167" width="11.42578125" style="28"/>
    <col min="7168" max="7168" width="6.140625" style="28" customWidth="1"/>
    <col min="7169" max="7169" width="7.42578125" style="28" customWidth="1"/>
    <col min="7170" max="7170" width="24.7109375" style="28" customWidth="1"/>
    <col min="7171" max="7172" width="12.5703125" style="28" customWidth="1"/>
    <col min="7173" max="7173" width="18" style="28" customWidth="1"/>
    <col min="7174" max="7174" width="15.7109375" style="28" customWidth="1"/>
    <col min="7175" max="7175" width="19" style="28" customWidth="1"/>
    <col min="7176" max="7176" width="16.7109375" style="28" customWidth="1"/>
    <col min="7177" max="7177" width="15.5703125" style="28" customWidth="1"/>
    <col min="7178" max="7178" width="19" style="28" customWidth="1"/>
    <col min="7179" max="7179" width="16.7109375" style="28" customWidth="1"/>
    <col min="7180" max="7180" width="15.85546875" style="28" customWidth="1"/>
    <col min="7181" max="7181" width="14.7109375" style="28" bestFit="1" customWidth="1"/>
    <col min="7182" max="7421" width="11.42578125" style="28"/>
    <col min="7422" max="7422" width="12" style="28" customWidth="1"/>
    <col min="7423" max="7423" width="11.42578125" style="28"/>
    <col min="7424" max="7424" width="6.140625" style="28" customWidth="1"/>
    <col min="7425" max="7425" width="7.42578125" style="28" customWidth="1"/>
    <col min="7426" max="7426" width="24.7109375" style="28" customWidth="1"/>
    <col min="7427" max="7428" width="12.5703125" style="28" customWidth="1"/>
    <col min="7429" max="7429" width="18" style="28" customWidth="1"/>
    <col min="7430" max="7430" width="15.7109375" style="28" customWidth="1"/>
    <col min="7431" max="7431" width="19" style="28" customWidth="1"/>
    <col min="7432" max="7432" width="16.7109375" style="28" customWidth="1"/>
    <col min="7433" max="7433" width="15.5703125" style="28" customWidth="1"/>
    <col min="7434" max="7434" width="19" style="28" customWidth="1"/>
    <col min="7435" max="7435" width="16.7109375" style="28" customWidth="1"/>
    <col min="7436" max="7436" width="15.85546875" style="28" customWidth="1"/>
    <col min="7437" max="7437" width="14.7109375" style="28" bestFit="1" customWidth="1"/>
    <col min="7438" max="7677" width="11.42578125" style="28"/>
    <col min="7678" max="7678" width="12" style="28" customWidth="1"/>
    <col min="7679" max="7679" width="11.42578125" style="28"/>
    <col min="7680" max="7680" width="6.140625" style="28" customWidth="1"/>
    <col min="7681" max="7681" width="7.42578125" style="28" customWidth="1"/>
    <col min="7682" max="7682" width="24.7109375" style="28" customWidth="1"/>
    <col min="7683" max="7684" width="12.5703125" style="28" customWidth="1"/>
    <col min="7685" max="7685" width="18" style="28" customWidth="1"/>
    <col min="7686" max="7686" width="15.7109375" style="28" customWidth="1"/>
    <col min="7687" max="7687" width="19" style="28" customWidth="1"/>
    <col min="7688" max="7688" width="16.7109375" style="28" customWidth="1"/>
    <col min="7689" max="7689" width="15.5703125" style="28" customWidth="1"/>
    <col min="7690" max="7690" width="19" style="28" customWidth="1"/>
    <col min="7691" max="7691" width="16.7109375" style="28" customWidth="1"/>
    <col min="7692" max="7692" width="15.85546875" style="28" customWidth="1"/>
    <col min="7693" max="7693" width="14.7109375" style="28" bestFit="1" customWidth="1"/>
    <col min="7694" max="7933" width="11.42578125" style="28"/>
    <col min="7934" max="7934" width="12" style="28" customWidth="1"/>
    <col min="7935" max="7935" width="11.42578125" style="28"/>
    <col min="7936" max="7936" width="6.140625" style="28" customWidth="1"/>
    <col min="7937" max="7937" width="7.42578125" style="28" customWidth="1"/>
    <col min="7938" max="7938" width="24.7109375" style="28" customWidth="1"/>
    <col min="7939" max="7940" width="12.5703125" style="28" customWidth="1"/>
    <col min="7941" max="7941" width="18" style="28" customWidth="1"/>
    <col min="7942" max="7942" width="15.7109375" style="28" customWidth="1"/>
    <col min="7943" max="7943" width="19" style="28" customWidth="1"/>
    <col min="7944" max="7944" width="16.7109375" style="28" customWidth="1"/>
    <col min="7945" max="7945" width="15.5703125" style="28" customWidth="1"/>
    <col min="7946" max="7946" width="19" style="28" customWidth="1"/>
    <col min="7947" max="7947" width="16.7109375" style="28" customWidth="1"/>
    <col min="7948" max="7948" width="15.85546875" style="28" customWidth="1"/>
    <col min="7949" max="7949" width="14.7109375" style="28" bestFit="1" customWidth="1"/>
    <col min="7950" max="8189" width="11.42578125" style="28"/>
    <col min="8190" max="8190" width="12" style="28" customWidth="1"/>
    <col min="8191" max="8191" width="11.42578125" style="28"/>
    <col min="8192" max="8192" width="6.140625" style="28" customWidth="1"/>
    <col min="8193" max="8193" width="7.42578125" style="28" customWidth="1"/>
    <col min="8194" max="8194" width="24.7109375" style="28" customWidth="1"/>
    <col min="8195" max="8196" width="12.5703125" style="28" customWidth="1"/>
    <col min="8197" max="8197" width="18" style="28" customWidth="1"/>
    <col min="8198" max="8198" width="15.7109375" style="28" customWidth="1"/>
    <col min="8199" max="8199" width="19" style="28" customWidth="1"/>
    <col min="8200" max="8200" width="16.7109375" style="28" customWidth="1"/>
    <col min="8201" max="8201" width="15.5703125" style="28" customWidth="1"/>
    <col min="8202" max="8202" width="19" style="28" customWidth="1"/>
    <col min="8203" max="8203" width="16.7109375" style="28" customWidth="1"/>
    <col min="8204" max="8204" width="15.85546875" style="28" customWidth="1"/>
    <col min="8205" max="8205" width="14.7109375" style="28" bestFit="1" customWidth="1"/>
    <col min="8206" max="8445" width="11.42578125" style="28"/>
    <col min="8446" max="8446" width="12" style="28" customWidth="1"/>
    <col min="8447" max="8447" width="11.42578125" style="28"/>
    <col min="8448" max="8448" width="6.140625" style="28" customWidth="1"/>
    <col min="8449" max="8449" width="7.42578125" style="28" customWidth="1"/>
    <col min="8450" max="8450" width="24.7109375" style="28" customWidth="1"/>
    <col min="8451" max="8452" width="12.5703125" style="28" customWidth="1"/>
    <col min="8453" max="8453" width="18" style="28" customWidth="1"/>
    <col min="8454" max="8454" width="15.7109375" style="28" customWidth="1"/>
    <col min="8455" max="8455" width="19" style="28" customWidth="1"/>
    <col min="8456" max="8456" width="16.7109375" style="28" customWidth="1"/>
    <col min="8457" max="8457" width="15.5703125" style="28" customWidth="1"/>
    <col min="8458" max="8458" width="19" style="28" customWidth="1"/>
    <col min="8459" max="8459" width="16.7109375" style="28" customWidth="1"/>
    <col min="8460" max="8460" width="15.85546875" style="28" customWidth="1"/>
    <col min="8461" max="8461" width="14.7109375" style="28" bestFit="1" customWidth="1"/>
    <col min="8462" max="8701" width="11.42578125" style="28"/>
    <col min="8702" max="8702" width="12" style="28" customWidth="1"/>
    <col min="8703" max="8703" width="11.42578125" style="28"/>
    <col min="8704" max="8704" width="6.140625" style="28" customWidth="1"/>
    <col min="8705" max="8705" width="7.42578125" style="28" customWidth="1"/>
    <col min="8706" max="8706" width="24.7109375" style="28" customWidth="1"/>
    <col min="8707" max="8708" width="12.5703125" style="28" customWidth="1"/>
    <col min="8709" max="8709" width="18" style="28" customWidth="1"/>
    <col min="8710" max="8710" width="15.7109375" style="28" customWidth="1"/>
    <col min="8711" max="8711" width="19" style="28" customWidth="1"/>
    <col min="8712" max="8712" width="16.7109375" style="28" customWidth="1"/>
    <col min="8713" max="8713" width="15.5703125" style="28" customWidth="1"/>
    <col min="8714" max="8714" width="19" style="28" customWidth="1"/>
    <col min="8715" max="8715" width="16.7109375" style="28" customWidth="1"/>
    <col min="8716" max="8716" width="15.85546875" style="28" customWidth="1"/>
    <col min="8717" max="8717" width="14.7109375" style="28" bestFit="1" customWidth="1"/>
    <col min="8718" max="8957" width="11.42578125" style="28"/>
    <col min="8958" max="8958" width="12" style="28" customWidth="1"/>
    <col min="8959" max="8959" width="11.42578125" style="28"/>
    <col min="8960" max="8960" width="6.140625" style="28" customWidth="1"/>
    <col min="8961" max="8961" width="7.42578125" style="28" customWidth="1"/>
    <col min="8962" max="8962" width="24.7109375" style="28" customWidth="1"/>
    <col min="8963" max="8964" width="12.5703125" style="28" customWidth="1"/>
    <col min="8965" max="8965" width="18" style="28" customWidth="1"/>
    <col min="8966" max="8966" width="15.7109375" style="28" customWidth="1"/>
    <col min="8967" max="8967" width="19" style="28" customWidth="1"/>
    <col min="8968" max="8968" width="16.7109375" style="28" customWidth="1"/>
    <col min="8969" max="8969" width="15.5703125" style="28" customWidth="1"/>
    <col min="8970" max="8970" width="19" style="28" customWidth="1"/>
    <col min="8971" max="8971" width="16.7109375" style="28" customWidth="1"/>
    <col min="8972" max="8972" width="15.85546875" style="28" customWidth="1"/>
    <col min="8973" max="8973" width="14.7109375" style="28" bestFit="1" customWidth="1"/>
    <col min="8974" max="9213" width="11.42578125" style="28"/>
    <col min="9214" max="9214" width="12" style="28" customWidth="1"/>
    <col min="9215" max="9215" width="11.42578125" style="28"/>
    <col min="9216" max="9216" width="6.140625" style="28" customWidth="1"/>
    <col min="9217" max="9217" width="7.42578125" style="28" customWidth="1"/>
    <col min="9218" max="9218" width="24.7109375" style="28" customWidth="1"/>
    <col min="9219" max="9220" width="12.5703125" style="28" customWidth="1"/>
    <col min="9221" max="9221" width="18" style="28" customWidth="1"/>
    <col min="9222" max="9222" width="15.7109375" style="28" customWidth="1"/>
    <col min="9223" max="9223" width="19" style="28" customWidth="1"/>
    <col min="9224" max="9224" width="16.7109375" style="28" customWidth="1"/>
    <col min="9225" max="9225" width="15.5703125" style="28" customWidth="1"/>
    <col min="9226" max="9226" width="19" style="28" customWidth="1"/>
    <col min="9227" max="9227" width="16.7109375" style="28" customWidth="1"/>
    <col min="9228" max="9228" width="15.85546875" style="28" customWidth="1"/>
    <col min="9229" max="9229" width="14.7109375" style="28" bestFit="1" customWidth="1"/>
    <col min="9230" max="9469" width="11.42578125" style="28"/>
    <col min="9470" max="9470" width="12" style="28" customWidth="1"/>
    <col min="9471" max="9471" width="11.42578125" style="28"/>
    <col min="9472" max="9472" width="6.140625" style="28" customWidth="1"/>
    <col min="9473" max="9473" width="7.42578125" style="28" customWidth="1"/>
    <col min="9474" max="9474" width="24.7109375" style="28" customWidth="1"/>
    <col min="9475" max="9476" width="12.5703125" style="28" customWidth="1"/>
    <col min="9477" max="9477" width="18" style="28" customWidth="1"/>
    <col min="9478" max="9478" width="15.7109375" style="28" customWidth="1"/>
    <col min="9479" max="9479" width="19" style="28" customWidth="1"/>
    <col min="9480" max="9480" width="16.7109375" style="28" customWidth="1"/>
    <col min="9481" max="9481" width="15.5703125" style="28" customWidth="1"/>
    <col min="9482" max="9482" width="19" style="28" customWidth="1"/>
    <col min="9483" max="9483" width="16.7109375" style="28" customWidth="1"/>
    <col min="9484" max="9484" width="15.85546875" style="28" customWidth="1"/>
    <col min="9485" max="9485" width="14.7109375" style="28" bestFit="1" customWidth="1"/>
    <col min="9486" max="9725" width="11.42578125" style="28"/>
    <col min="9726" max="9726" width="12" style="28" customWidth="1"/>
    <col min="9727" max="9727" width="11.42578125" style="28"/>
    <col min="9728" max="9728" width="6.140625" style="28" customWidth="1"/>
    <col min="9729" max="9729" width="7.42578125" style="28" customWidth="1"/>
    <col min="9730" max="9730" width="24.7109375" style="28" customWidth="1"/>
    <col min="9731" max="9732" width="12.5703125" style="28" customWidth="1"/>
    <col min="9733" max="9733" width="18" style="28" customWidth="1"/>
    <col min="9734" max="9734" width="15.7109375" style="28" customWidth="1"/>
    <col min="9735" max="9735" width="19" style="28" customWidth="1"/>
    <col min="9736" max="9736" width="16.7109375" style="28" customWidth="1"/>
    <col min="9737" max="9737" width="15.5703125" style="28" customWidth="1"/>
    <col min="9738" max="9738" width="19" style="28" customWidth="1"/>
    <col min="9739" max="9739" width="16.7109375" style="28" customWidth="1"/>
    <col min="9740" max="9740" width="15.85546875" style="28" customWidth="1"/>
    <col min="9741" max="9741" width="14.7109375" style="28" bestFit="1" customWidth="1"/>
    <col min="9742" max="9981" width="11.42578125" style="28"/>
    <col min="9982" max="9982" width="12" style="28" customWidth="1"/>
    <col min="9983" max="9983" width="11.42578125" style="28"/>
    <col min="9984" max="9984" width="6.140625" style="28" customWidth="1"/>
    <col min="9985" max="9985" width="7.42578125" style="28" customWidth="1"/>
    <col min="9986" max="9986" width="24.7109375" style="28" customWidth="1"/>
    <col min="9987" max="9988" width="12.5703125" style="28" customWidth="1"/>
    <col min="9989" max="9989" width="18" style="28" customWidth="1"/>
    <col min="9990" max="9990" width="15.7109375" style="28" customWidth="1"/>
    <col min="9991" max="9991" width="19" style="28" customWidth="1"/>
    <col min="9992" max="9992" width="16.7109375" style="28" customWidth="1"/>
    <col min="9993" max="9993" width="15.5703125" style="28" customWidth="1"/>
    <col min="9994" max="9994" width="19" style="28" customWidth="1"/>
    <col min="9995" max="9995" width="16.7109375" style="28" customWidth="1"/>
    <col min="9996" max="9996" width="15.85546875" style="28" customWidth="1"/>
    <col min="9997" max="9997" width="14.7109375" style="28" bestFit="1" customWidth="1"/>
    <col min="9998" max="10237" width="11.42578125" style="28"/>
    <col min="10238" max="10238" width="12" style="28" customWidth="1"/>
    <col min="10239" max="10239" width="11.42578125" style="28"/>
    <col min="10240" max="10240" width="6.140625" style="28" customWidth="1"/>
    <col min="10241" max="10241" width="7.42578125" style="28" customWidth="1"/>
    <col min="10242" max="10242" width="24.7109375" style="28" customWidth="1"/>
    <col min="10243" max="10244" width="12.5703125" style="28" customWidth="1"/>
    <col min="10245" max="10245" width="18" style="28" customWidth="1"/>
    <col min="10246" max="10246" width="15.7109375" style="28" customWidth="1"/>
    <col min="10247" max="10247" width="19" style="28" customWidth="1"/>
    <col min="10248" max="10248" width="16.7109375" style="28" customWidth="1"/>
    <col min="10249" max="10249" width="15.5703125" style="28" customWidth="1"/>
    <col min="10250" max="10250" width="19" style="28" customWidth="1"/>
    <col min="10251" max="10251" width="16.7109375" style="28" customWidth="1"/>
    <col min="10252" max="10252" width="15.85546875" style="28" customWidth="1"/>
    <col min="10253" max="10253" width="14.7109375" style="28" bestFit="1" customWidth="1"/>
    <col min="10254" max="10493" width="11.42578125" style="28"/>
    <col min="10494" max="10494" width="12" style="28" customWidth="1"/>
    <col min="10495" max="10495" width="11.42578125" style="28"/>
    <col min="10496" max="10496" width="6.140625" style="28" customWidth="1"/>
    <col min="10497" max="10497" width="7.42578125" style="28" customWidth="1"/>
    <col min="10498" max="10498" width="24.7109375" style="28" customWidth="1"/>
    <col min="10499" max="10500" width="12.5703125" style="28" customWidth="1"/>
    <col min="10501" max="10501" width="18" style="28" customWidth="1"/>
    <col min="10502" max="10502" width="15.7109375" style="28" customWidth="1"/>
    <col min="10503" max="10503" width="19" style="28" customWidth="1"/>
    <col min="10504" max="10504" width="16.7109375" style="28" customWidth="1"/>
    <col min="10505" max="10505" width="15.5703125" style="28" customWidth="1"/>
    <col min="10506" max="10506" width="19" style="28" customWidth="1"/>
    <col min="10507" max="10507" width="16.7109375" style="28" customWidth="1"/>
    <col min="10508" max="10508" width="15.85546875" style="28" customWidth="1"/>
    <col min="10509" max="10509" width="14.7109375" style="28" bestFit="1" customWidth="1"/>
    <col min="10510" max="10749" width="11.42578125" style="28"/>
    <col min="10750" max="10750" width="12" style="28" customWidth="1"/>
    <col min="10751" max="10751" width="11.42578125" style="28"/>
    <col min="10752" max="10752" width="6.140625" style="28" customWidth="1"/>
    <col min="10753" max="10753" width="7.42578125" style="28" customWidth="1"/>
    <col min="10754" max="10754" width="24.7109375" style="28" customWidth="1"/>
    <col min="10755" max="10756" width="12.5703125" style="28" customWidth="1"/>
    <col min="10757" max="10757" width="18" style="28" customWidth="1"/>
    <col min="10758" max="10758" width="15.7109375" style="28" customWidth="1"/>
    <col min="10759" max="10759" width="19" style="28" customWidth="1"/>
    <col min="10760" max="10760" width="16.7109375" style="28" customWidth="1"/>
    <col min="10761" max="10761" width="15.5703125" style="28" customWidth="1"/>
    <col min="10762" max="10762" width="19" style="28" customWidth="1"/>
    <col min="10763" max="10763" width="16.7109375" style="28" customWidth="1"/>
    <col min="10764" max="10764" width="15.85546875" style="28" customWidth="1"/>
    <col min="10765" max="10765" width="14.7109375" style="28" bestFit="1" customWidth="1"/>
    <col min="10766" max="11005" width="11.42578125" style="28"/>
    <col min="11006" max="11006" width="12" style="28" customWidth="1"/>
    <col min="11007" max="11007" width="11.42578125" style="28"/>
    <col min="11008" max="11008" width="6.140625" style="28" customWidth="1"/>
    <col min="11009" max="11009" width="7.42578125" style="28" customWidth="1"/>
    <col min="11010" max="11010" width="24.7109375" style="28" customWidth="1"/>
    <col min="11011" max="11012" width="12.5703125" style="28" customWidth="1"/>
    <col min="11013" max="11013" width="18" style="28" customWidth="1"/>
    <col min="11014" max="11014" width="15.7109375" style="28" customWidth="1"/>
    <col min="11015" max="11015" width="19" style="28" customWidth="1"/>
    <col min="11016" max="11016" width="16.7109375" style="28" customWidth="1"/>
    <col min="11017" max="11017" width="15.5703125" style="28" customWidth="1"/>
    <col min="11018" max="11018" width="19" style="28" customWidth="1"/>
    <col min="11019" max="11019" width="16.7109375" style="28" customWidth="1"/>
    <col min="11020" max="11020" width="15.85546875" style="28" customWidth="1"/>
    <col min="11021" max="11021" width="14.7109375" style="28" bestFit="1" customWidth="1"/>
    <col min="11022" max="11261" width="11.42578125" style="28"/>
    <col min="11262" max="11262" width="12" style="28" customWidth="1"/>
    <col min="11263" max="11263" width="11.42578125" style="28"/>
    <col min="11264" max="11264" width="6.140625" style="28" customWidth="1"/>
    <col min="11265" max="11265" width="7.42578125" style="28" customWidth="1"/>
    <col min="11266" max="11266" width="24.7109375" style="28" customWidth="1"/>
    <col min="11267" max="11268" width="12.5703125" style="28" customWidth="1"/>
    <col min="11269" max="11269" width="18" style="28" customWidth="1"/>
    <col min="11270" max="11270" width="15.7109375" style="28" customWidth="1"/>
    <col min="11271" max="11271" width="19" style="28" customWidth="1"/>
    <col min="11272" max="11272" width="16.7109375" style="28" customWidth="1"/>
    <col min="11273" max="11273" width="15.5703125" style="28" customWidth="1"/>
    <col min="11274" max="11274" width="19" style="28" customWidth="1"/>
    <col min="11275" max="11275" width="16.7109375" style="28" customWidth="1"/>
    <col min="11276" max="11276" width="15.85546875" style="28" customWidth="1"/>
    <col min="11277" max="11277" width="14.7109375" style="28" bestFit="1" customWidth="1"/>
    <col min="11278" max="11517" width="11.42578125" style="28"/>
    <col min="11518" max="11518" width="12" style="28" customWidth="1"/>
    <col min="11519" max="11519" width="11.42578125" style="28"/>
    <col min="11520" max="11520" width="6.140625" style="28" customWidth="1"/>
    <col min="11521" max="11521" width="7.42578125" style="28" customWidth="1"/>
    <col min="11522" max="11522" width="24.7109375" style="28" customWidth="1"/>
    <col min="11523" max="11524" width="12.5703125" style="28" customWidth="1"/>
    <col min="11525" max="11525" width="18" style="28" customWidth="1"/>
    <col min="11526" max="11526" width="15.7109375" style="28" customWidth="1"/>
    <col min="11527" max="11527" width="19" style="28" customWidth="1"/>
    <col min="11528" max="11528" width="16.7109375" style="28" customWidth="1"/>
    <col min="11529" max="11529" width="15.5703125" style="28" customWidth="1"/>
    <col min="11530" max="11530" width="19" style="28" customWidth="1"/>
    <col min="11531" max="11531" width="16.7109375" style="28" customWidth="1"/>
    <col min="11532" max="11532" width="15.85546875" style="28" customWidth="1"/>
    <col min="11533" max="11533" width="14.7109375" style="28" bestFit="1" customWidth="1"/>
    <col min="11534" max="11773" width="11.42578125" style="28"/>
    <col min="11774" max="11774" width="12" style="28" customWidth="1"/>
    <col min="11775" max="11775" width="11.42578125" style="28"/>
    <col min="11776" max="11776" width="6.140625" style="28" customWidth="1"/>
    <col min="11777" max="11777" width="7.42578125" style="28" customWidth="1"/>
    <col min="11778" max="11778" width="24.7109375" style="28" customWidth="1"/>
    <col min="11779" max="11780" width="12.5703125" style="28" customWidth="1"/>
    <col min="11781" max="11781" width="18" style="28" customWidth="1"/>
    <col min="11782" max="11782" width="15.7109375" style="28" customWidth="1"/>
    <col min="11783" max="11783" width="19" style="28" customWidth="1"/>
    <col min="11784" max="11784" width="16.7109375" style="28" customWidth="1"/>
    <col min="11785" max="11785" width="15.5703125" style="28" customWidth="1"/>
    <col min="11786" max="11786" width="19" style="28" customWidth="1"/>
    <col min="11787" max="11787" width="16.7109375" style="28" customWidth="1"/>
    <col min="11788" max="11788" width="15.85546875" style="28" customWidth="1"/>
    <col min="11789" max="11789" width="14.7109375" style="28" bestFit="1" customWidth="1"/>
    <col min="11790" max="12029" width="11.42578125" style="28"/>
    <col min="12030" max="12030" width="12" style="28" customWidth="1"/>
    <col min="12031" max="12031" width="11.42578125" style="28"/>
    <col min="12032" max="12032" width="6.140625" style="28" customWidth="1"/>
    <col min="12033" max="12033" width="7.42578125" style="28" customWidth="1"/>
    <col min="12034" max="12034" width="24.7109375" style="28" customWidth="1"/>
    <col min="12035" max="12036" width="12.5703125" style="28" customWidth="1"/>
    <col min="12037" max="12037" width="18" style="28" customWidth="1"/>
    <col min="12038" max="12038" width="15.7109375" style="28" customWidth="1"/>
    <col min="12039" max="12039" width="19" style="28" customWidth="1"/>
    <col min="12040" max="12040" width="16.7109375" style="28" customWidth="1"/>
    <col min="12041" max="12041" width="15.5703125" style="28" customWidth="1"/>
    <col min="12042" max="12042" width="19" style="28" customWidth="1"/>
    <col min="12043" max="12043" width="16.7109375" style="28" customWidth="1"/>
    <col min="12044" max="12044" width="15.85546875" style="28" customWidth="1"/>
    <col min="12045" max="12045" width="14.7109375" style="28" bestFit="1" customWidth="1"/>
    <col min="12046" max="12285" width="11.42578125" style="28"/>
    <col min="12286" max="12286" width="12" style="28" customWidth="1"/>
    <col min="12287" max="12287" width="11.42578125" style="28"/>
    <col min="12288" max="12288" width="6.140625" style="28" customWidth="1"/>
    <col min="12289" max="12289" width="7.42578125" style="28" customWidth="1"/>
    <col min="12290" max="12290" width="24.7109375" style="28" customWidth="1"/>
    <col min="12291" max="12292" width="12.5703125" style="28" customWidth="1"/>
    <col min="12293" max="12293" width="18" style="28" customWidth="1"/>
    <col min="12294" max="12294" width="15.7109375" style="28" customWidth="1"/>
    <col min="12295" max="12295" width="19" style="28" customWidth="1"/>
    <col min="12296" max="12296" width="16.7109375" style="28" customWidth="1"/>
    <col min="12297" max="12297" width="15.5703125" style="28" customWidth="1"/>
    <col min="12298" max="12298" width="19" style="28" customWidth="1"/>
    <col min="12299" max="12299" width="16.7109375" style="28" customWidth="1"/>
    <col min="12300" max="12300" width="15.85546875" style="28" customWidth="1"/>
    <col min="12301" max="12301" width="14.7109375" style="28" bestFit="1" customWidth="1"/>
    <col min="12302" max="12541" width="11.42578125" style="28"/>
    <col min="12542" max="12542" width="12" style="28" customWidth="1"/>
    <col min="12543" max="12543" width="11.42578125" style="28"/>
    <col min="12544" max="12544" width="6.140625" style="28" customWidth="1"/>
    <col min="12545" max="12545" width="7.42578125" style="28" customWidth="1"/>
    <col min="12546" max="12546" width="24.7109375" style="28" customWidth="1"/>
    <col min="12547" max="12548" width="12.5703125" style="28" customWidth="1"/>
    <col min="12549" max="12549" width="18" style="28" customWidth="1"/>
    <col min="12550" max="12550" width="15.7109375" style="28" customWidth="1"/>
    <col min="12551" max="12551" width="19" style="28" customWidth="1"/>
    <col min="12552" max="12552" width="16.7109375" style="28" customWidth="1"/>
    <col min="12553" max="12553" width="15.5703125" style="28" customWidth="1"/>
    <col min="12554" max="12554" width="19" style="28" customWidth="1"/>
    <col min="12555" max="12555" width="16.7109375" style="28" customWidth="1"/>
    <col min="12556" max="12556" width="15.85546875" style="28" customWidth="1"/>
    <col min="12557" max="12557" width="14.7109375" style="28" bestFit="1" customWidth="1"/>
    <col min="12558" max="12797" width="11.42578125" style="28"/>
    <col min="12798" max="12798" width="12" style="28" customWidth="1"/>
    <col min="12799" max="12799" width="11.42578125" style="28"/>
    <col min="12800" max="12800" width="6.140625" style="28" customWidth="1"/>
    <col min="12801" max="12801" width="7.42578125" style="28" customWidth="1"/>
    <col min="12802" max="12802" width="24.7109375" style="28" customWidth="1"/>
    <col min="12803" max="12804" width="12.5703125" style="28" customWidth="1"/>
    <col min="12805" max="12805" width="18" style="28" customWidth="1"/>
    <col min="12806" max="12806" width="15.7109375" style="28" customWidth="1"/>
    <col min="12807" max="12807" width="19" style="28" customWidth="1"/>
    <col min="12808" max="12808" width="16.7109375" style="28" customWidth="1"/>
    <col min="12809" max="12809" width="15.5703125" style="28" customWidth="1"/>
    <col min="12810" max="12810" width="19" style="28" customWidth="1"/>
    <col min="12811" max="12811" width="16.7109375" style="28" customWidth="1"/>
    <col min="12812" max="12812" width="15.85546875" style="28" customWidth="1"/>
    <col min="12813" max="12813" width="14.7109375" style="28" bestFit="1" customWidth="1"/>
    <col min="12814" max="13053" width="11.42578125" style="28"/>
    <col min="13054" max="13054" width="12" style="28" customWidth="1"/>
    <col min="13055" max="13055" width="11.42578125" style="28"/>
    <col min="13056" max="13056" width="6.140625" style="28" customWidth="1"/>
    <col min="13057" max="13057" width="7.42578125" style="28" customWidth="1"/>
    <col min="13058" max="13058" width="24.7109375" style="28" customWidth="1"/>
    <col min="13059" max="13060" width="12.5703125" style="28" customWidth="1"/>
    <col min="13061" max="13061" width="18" style="28" customWidth="1"/>
    <col min="13062" max="13062" width="15.7109375" style="28" customWidth="1"/>
    <col min="13063" max="13063" width="19" style="28" customWidth="1"/>
    <col min="13064" max="13064" width="16.7109375" style="28" customWidth="1"/>
    <col min="13065" max="13065" width="15.5703125" style="28" customWidth="1"/>
    <col min="13066" max="13066" width="19" style="28" customWidth="1"/>
    <col min="13067" max="13067" width="16.7109375" style="28" customWidth="1"/>
    <col min="13068" max="13068" width="15.85546875" style="28" customWidth="1"/>
    <col min="13069" max="13069" width="14.7109375" style="28" bestFit="1" customWidth="1"/>
    <col min="13070" max="13309" width="11.42578125" style="28"/>
    <col min="13310" max="13310" width="12" style="28" customWidth="1"/>
    <col min="13311" max="13311" width="11.42578125" style="28"/>
    <col min="13312" max="13312" width="6.140625" style="28" customWidth="1"/>
    <col min="13313" max="13313" width="7.42578125" style="28" customWidth="1"/>
    <col min="13314" max="13314" width="24.7109375" style="28" customWidth="1"/>
    <col min="13315" max="13316" width="12.5703125" style="28" customWidth="1"/>
    <col min="13317" max="13317" width="18" style="28" customWidth="1"/>
    <col min="13318" max="13318" width="15.7109375" style="28" customWidth="1"/>
    <col min="13319" max="13319" width="19" style="28" customWidth="1"/>
    <col min="13320" max="13320" width="16.7109375" style="28" customWidth="1"/>
    <col min="13321" max="13321" width="15.5703125" style="28" customWidth="1"/>
    <col min="13322" max="13322" width="19" style="28" customWidth="1"/>
    <col min="13323" max="13323" width="16.7109375" style="28" customWidth="1"/>
    <col min="13324" max="13324" width="15.85546875" style="28" customWidth="1"/>
    <col min="13325" max="13325" width="14.7109375" style="28" bestFit="1" customWidth="1"/>
    <col min="13326" max="13565" width="11.42578125" style="28"/>
    <col min="13566" max="13566" width="12" style="28" customWidth="1"/>
    <col min="13567" max="13567" width="11.42578125" style="28"/>
    <col min="13568" max="13568" width="6.140625" style="28" customWidth="1"/>
    <col min="13569" max="13569" width="7.42578125" style="28" customWidth="1"/>
    <col min="13570" max="13570" width="24.7109375" style="28" customWidth="1"/>
    <col min="13571" max="13572" width="12.5703125" style="28" customWidth="1"/>
    <col min="13573" max="13573" width="18" style="28" customWidth="1"/>
    <col min="13574" max="13574" width="15.7109375" style="28" customWidth="1"/>
    <col min="13575" max="13575" width="19" style="28" customWidth="1"/>
    <col min="13576" max="13576" width="16.7109375" style="28" customWidth="1"/>
    <col min="13577" max="13577" width="15.5703125" style="28" customWidth="1"/>
    <col min="13578" max="13578" width="19" style="28" customWidth="1"/>
    <col min="13579" max="13579" width="16.7109375" style="28" customWidth="1"/>
    <col min="13580" max="13580" width="15.85546875" style="28" customWidth="1"/>
    <col min="13581" max="13581" width="14.7109375" style="28" bestFit="1" customWidth="1"/>
    <col min="13582" max="13821" width="11.42578125" style="28"/>
    <col min="13822" max="13822" width="12" style="28" customWidth="1"/>
    <col min="13823" max="13823" width="11.42578125" style="28"/>
    <col min="13824" max="13824" width="6.140625" style="28" customWidth="1"/>
    <col min="13825" max="13825" width="7.42578125" style="28" customWidth="1"/>
    <col min="13826" max="13826" width="24.7109375" style="28" customWidth="1"/>
    <col min="13827" max="13828" width="12.5703125" style="28" customWidth="1"/>
    <col min="13829" max="13829" width="18" style="28" customWidth="1"/>
    <col min="13830" max="13830" width="15.7109375" style="28" customWidth="1"/>
    <col min="13831" max="13831" width="19" style="28" customWidth="1"/>
    <col min="13832" max="13832" width="16.7109375" style="28" customWidth="1"/>
    <col min="13833" max="13833" width="15.5703125" style="28" customWidth="1"/>
    <col min="13834" max="13834" width="19" style="28" customWidth="1"/>
    <col min="13835" max="13835" width="16.7109375" style="28" customWidth="1"/>
    <col min="13836" max="13836" width="15.85546875" style="28" customWidth="1"/>
    <col min="13837" max="13837" width="14.7109375" style="28" bestFit="1" customWidth="1"/>
    <col min="13838" max="14077" width="11.42578125" style="28"/>
    <col min="14078" max="14078" width="12" style="28" customWidth="1"/>
    <col min="14079" max="14079" width="11.42578125" style="28"/>
    <col min="14080" max="14080" width="6.140625" style="28" customWidth="1"/>
    <col min="14081" max="14081" width="7.42578125" style="28" customWidth="1"/>
    <col min="14082" max="14082" width="24.7109375" style="28" customWidth="1"/>
    <col min="14083" max="14084" width="12.5703125" style="28" customWidth="1"/>
    <col min="14085" max="14085" width="18" style="28" customWidth="1"/>
    <col min="14086" max="14086" width="15.7109375" style="28" customWidth="1"/>
    <col min="14087" max="14087" width="19" style="28" customWidth="1"/>
    <col min="14088" max="14088" width="16.7109375" style="28" customWidth="1"/>
    <col min="14089" max="14089" width="15.5703125" style="28" customWidth="1"/>
    <col min="14090" max="14090" width="19" style="28" customWidth="1"/>
    <col min="14091" max="14091" width="16.7109375" style="28" customWidth="1"/>
    <col min="14092" max="14092" width="15.85546875" style="28" customWidth="1"/>
    <col min="14093" max="14093" width="14.7109375" style="28" bestFit="1" customWidth="1"/>
    <col min="14094" max="14333" width="11.42578125" style="28"/>
    <col min="14334" max="14334" width="12" style="28" customWidth="1"/>
    <col min="14335" max="14335" width="11.42578125" style="28"/>
    <col min="14336" max="14336" width="6.140625" style="28" customWidth="1"/>
    <col min="14337" max="14337" width="7.42578125" style="28" customWidth="1"/>
    <col min="14338" max="14338" width="24.7109375" style="28" customWidth="1"/>
    <col min="14339" max="14340" width="12.5703125" style="28" customWidth="1"/>
    <col min="14341" max="14341" width="18" style="28" customWidth="1"/>
    <col min="14342" max="14342" width="15.7109375" style="28" customWidth="1"/>
    <col min="14343" max="14343" width="19" style="28" customWidth="1"/>
    <col min="14344" max="14344" width="16.7109375" style="28" customWidth="1"/>
    <col min="14345" max="14345" width="15.5703125" style="28" customWidth="1"/>
    <col min="14346" max="14346" width="19" style="28" customWidth="1"/>
    <col min="14347" max="14347" width="16.7109375" style="28" customWidth="1"/>
    <col min="14348" max="14348" width="15.85546875" style="28" customWidth="1"/>
    <col min="14349" max="14349" width="14.7109375" style="28" bestFit="1" customWidth="1"/>
    <col min="14350" max="14589" width="11.42578125" style="28"/>
    <col min="14590" max="14590" width="12" style="28" customWidth="1"/>
    <col min="14591" max="14591" width="11.42578125" style="28"/>
    <col min="14592" max="14592" width="6.140625" style="28" customWidth="1"/>
    <col min="14593" max="14593" width="7.42578125" style="28" customWidth="1"/>
    <col min="14594" max="14594" width="24.7109375" style="28" customWidth="1"/>
    <col min="14595" max="14596" width="12.5703125" style="28" customWidth="1"/>
    <col min="14597" max="14597" width="18" style="28" customWidth="1"/>
    <col min="14598" max="14598" width="15.7109375" style="28" customWidth="1"/>
    <col min="14599" max="14599" width="19" style="28" customWidth="1"/>
    <col min="14600" max="14600" width="16.7109375" style="28" customWidth="1"/>
    <col min="14601" max="14601" width="15.5703125" style="28" customWidth="1"/>
    <col min="14602" max="14602" width="19" style="28" customWidth="1"/>
    <col min="14603" max="14603" width="16.7109375" style="28" customWidth="1"/>
    <col min="14604" max="14604" width="15.85546875" style="28" customWidth="1"/>
    <col min="14605" max="14605" width="14.7109375" style="28" bestFit="1" customWidth="1"/>
    <col min="14606" max="14845" width="11.42578125" style="28"/>
    <col min="14846" max="14846" width="12" style="28" customWidth="1"/>
    <col min="14847" max="14847" width="11.42578125" style="28"/>
    <col min="14848" max="14848" width="6.140625" style="28" customWidth="1"/>
    <col min="14849" max="14849" width="7.42578125" style="28" customWidth="1"/>
    <col min="14850" max="14850" width="24.7109375" style="28" customWidth="1"/>
    <col min="14851" max="14852" width="12.5703125" style="28" customWidth="1"/>
    <col min="14853" max="14853" width="18" style="28" customWidth="1"/>
    <col min="14854" max="14854" width="15.7109375" style="28" customWidth="1"/>
    <col min="14855" max="14855" width="19" style="28" customWidth="1"/>
    <col min="14856" max="14856" width="16.7109375" style="28" customWidth="1"/>
    <col min="14857" max="14857" width="15.5703125" style="28" customWidth="1"/>
    <col min="14858" max="14858" width="19" style="28" customWidth="1"/>
    <col min="14859" max="14859" width="16.7109375" style="28" customWidth="1"/>
    <col min="14860" max="14860" width="15.85546875" style="28" customWidth="1"/>
    <col min="14861" max="14861" width="14.7109375" style="28" bestFit="1" customWidth="1"/>
    <col min="14862" max="15101" width="11.42578125" style="28"/>
    <col min="15102" max="15102" width="12" style="28" customWidth="1"/>
    <col min="15103" max="15103" width="11.42578125" style="28"/>
    <col min="15104" max="15104" width="6.140625" style="28" customWidth="1"/>
    <col min="15105" max="15105" width="7.42578125" style="28" customWidth="1"/>
    <col min="15106" max="15106" width="24.7109375" style="28" customWidth="1"/>
    <col min="15107" max="15108" width="12.5703125" style="28" customWidth="1"/>
    <col min="15109" max="15109" width="18" style="28" customWidth="1"/>
    <col min="15110" max="15110" width="15.7109375" style="28" customWidth="1"/>
    <col min="15111" max="15111" width="19" style="28" customWidth="1"/>
    <col min="15112" max="15112" width="16.7109375" style="28" customWidth="1"/>
    <col min="15113" max="15113" width="15.5703125" style="28" customWidth="1"/>
    <col min="15114" max="15114" width="19" style="28" customWidth="1"/>
    <col min="15115" max="15115" width="16.7109375" style="28" customWidth="1"/>
    <col min="15116" max="15116" width="15.85546875" style="28" customWidth="1"/>
    <col min="15117" max="15117" width="14.7109375" style="28" bestFit="1" customWidth="1"/>
    <col min="15118" max="15357" width="11.42578125" style="28"/>
    <col min="15358" max="15358" width="12" style="28" customWidth="1"/>
    <col min="15359" max="15359" width="11.42578125" style="28"/>
    <col min="15360" max="15360" width="6.140625" style="28" customWidth="1"/>
    <col min="15361" max="15361" width="7.42578125" style="28" customWidth="1"/>
    <col min="15362" max="15362" width="24.7109375" style="28" customWidth="1"/>
    <col min="15363" max="15364" width="12.5703125" style="28" customWidth="1"/>
    <col min="15365" max="15365" width="18" style="28" customWidth="1"/>
    <col min="15366" max="15366" width="15.7109375" style="28" customWidth="1"/>
    <col min="15367" max="15367" width="19" style="28" customWidth="1"/>
    <col min="15368" max="15368" width="16.7109375" style="28" customWidth="1"/>
    <col min="15369" max="15369" width="15.5703125" style="28" customWidth="1"/>
    <col min="15370" max="15370" width="19" style="28" customWidth="1"/>
    <col min="15371" max="15371" width="16.7109375" style="28" customWidth="1"/>
    <col min="15372" max="15372" width="15.85546875" style="28" customWidth="1"/>
    <col min="15373" max="15373" width="14.7109375" style="28" bestFit="1" customWidth="1"/>
    <col min="15374" max="15613" width="11.42578125" style="28"/>
    <col min="15614" max="15614" width="12" style="28" customWidth="1"/>
    <col min="15615" max="15615" width="11.42578125" style="28"/>
    <col min="15616" max="15616" width="6.140625" style="28" customWidth="1"/>
    <col min="15617" max="15617" width="7.42578125" style="28" customWidth="1"/>
    <col min="15618" max="15618" width="24.7109375" style="28" customWidth="1"/>
    <col min="15619" max="15620" width="12.5703125" style="28" customWidth="1"/>
    <col min="15621" max="15621" width="18" style="28" customWidth="1"/>
    <col min="15622" max="15622" width="15.7109375" style="28" customWidth="1"/>
    <col min="15623" max="15623" width="19" style="28" customWidth="1"/>
    <col min="15624" max="15624" width="16.7109375" style="28" customWidth="1"/>
    <col min="15625" max="15625" width="15.5703125" style="28" customWidth="1"/>
    <col min="15626" max="15626" width="19" style="28" customWidth="1"/>
    <col min="15627" max="15627" width="16.7109375" style="28" customWidth="1"/>
    <col min="15628" max="15628" width="15.85546875" style="28" customWidth="1"/>
    <col min="15629" max="15629" width="14.7109375" style="28" bestFit="1" customWidth="1"/>
    <col min="15630" max="15869" width="11.42578125" style="28"/>
    <col min="15870" max="15870" width="12" style="28" customWidth="1"/>
    <col min="15871" max="15871" width="11.42578125" style="28"/>
    <col min="15872" max="15872" width="6.140625" style="28" customWidth="1"/>
    <col min="15873" max="15873" width="7.42578125" style="28" customWidth="1"/>
    <col min="15874" max="15874" width="24.7109375" style="28" customWidth="1"/>
    <col min="15875" max="15876" width="12.5703125" style="28" customWidth="1"/>
    <col min="15877" max="15877" width="18" style="28" customWidth="1"/>
    <col min="15878" max="15878" width="15.7109375" style="28" customWidth="1"/>
    <col min="15879" max="15879" width="19" style="28" customWidth="1"/>
    <col min="15880" max="15880" width="16.7109375" style="28" customWidth="1"/>
    <col min="15881" max="15881" width="15.5703125" style="28" customWidth="1"/>
    <col min="15882" max="15882" width="19" style="28" customWidth="1"/>
    <col min="15883" max="15883" width="16.7109375" style="28" customWidth="1"/>
    <col min="15884" max="15884" width="15.85546875" style="28" customWidth="1"/>
    <col min="15885" max="15885" width="14.7109375" style="28" bestFit="1" customWidth="1"/>
    <col min="15886" max="16125" width="11.42578125" style="28"/>
    <col min="16126" max="16126" width="12" style="28" customWidth="1"/>
    <col min="16127" max="16127" width="11.42578125" style="28"/>
    <col min="16128" max="16128" width="6.140625" style="28" customWidth="1"/>
    <col min="16129" max="16129" width="7.42578125" style="28" customWidth="1"/>
    <col min="16130" max="16130" width="24.7109375" style="28" customWidth="1"/>
    <col min="16131" max="16132" width="12.5703125" style="28" customWidth="1"/>
    <col min="16133" max="16133" width="18" style="28" customWidth="1"/>
    <col min="16134" max="16134" width="15.7109375" style="28" customWidth="1"/>
    <col min="16135" max="16135" width="19" style="28" customWidth="1"/>
    <col min="16136" max="16136" width="16.7109375" style="28" customWidth="1"/>
    <col min="16137" max="16137" width="15.5703125" style="28" customWidth="1"/>
    <col min="16138" max="16138" width="19" style="28" customWidth="1"/>
    <col min="16139" max="16139" width="16.7109375" style="28" customWidth="1"/>
    <col min="16140" max="16140" width="15.85546875" style="28" customWidth="1"/>
    <col min="16141" max="16141" width="14.7109375" style="28" bestFit="1" customWidth="1"/>
    <col min="16142" max="16384" width="11.42578125" style="28"/>
  </cols>
  <sheetData>
    <row r="5" spans="1:12" ht="12.75">
      <c r="A5" s="24"/>
      <c r="B5" s="24"/>
      <c r="C5" s="24"/>
      <c r="D5" s="24"/>
      <c r="E5" s="25"/>
      <c r="F5" s="25"/>
      <c r="G5" s="25"/>
      <c r="H5" s="26"/>
      <c r="J5" s="25"/>
      <c r="L5" s="26" t="s">
        <v>17</v>
      </c>
    </row>
    <row r="6" spans="1:12" ht="12">
      <c r="A6" s="24"/>
      <c r="B6" s="24"/>
      <c r="C6" s="24"/>
      <c r="D6" s="24"/>
      <c r="E6" s="25"/>
      <c r="F6" s="25"/>
      <c r="G6" s="25"/>
      <c r="H6" s="29"/>
      <c r="J6" s="25"/>
      <c r="L6" s="30" t="s">
        <v>18</v>
      </c>
    </row>
    <row r="7" spans="1:12" ht="12">
      <c r="A7" s="24"/>
      <c r="B7" s="24"/>
      <c r="C7" s="24"/>
      <c r="D7" s="24"/>
      <c r="E7" s="25"/>
      <c r="F7" s="25"/>
      <c r="G7" s="25"/>
      <c r="H7" s="29"/>
      <c r="J7" s="25"/>
      <c r="L7" s="29"/>
    </row>
    <row r="8" spans="1:12" ht="15">
      <c r="A8" s="31" t="s">
        <v>19</v>
      </c>
      <c r="B8" s="24"/>
      <c r="C8" s="32"/>
      <c r="D8" s="32"/>
      <c r="E8" s="33"/>
      <c r="F8" s="33"/>
      <c r="G8" s="34"/>
      <c r="H8" s="29"/>
      <c r="I8" s="25"/>
      <c r="J8" s="34"/>
      <c r="K8" s="25"/>
      <c r="L8" s="25"/>
    </row>
    <row r="9" spans="1:12" ht="12.75">
      <c r="A9" s="35"/>
      <c r="B9" s="24"/>
      <c r="C9" s="36"/>
      <c r="D9" s="36"/>
      <c r="E9" s="37"/>
      <c r="F9" s="37"/>
      <c r="G9" s="38"/>
      <c r="H9" s="29"/>
      <c r="I9" s="25"/>
      <c r="J9" s="38"/>
      <c r="K9" s="25"/>
      <c r="L9" s="25"/>
    </row>
    <row r="10" spans="1:12" ht="12.75">
      <c r="A10" s="35" t="s">
        <v>84</v>
      </c>
      <c r="B10" s="24"/>
      <c r="C10" s="36"/>
      <c r="D10" s="36"/>
      <c r="E10" s="39"/>
      <c r="F10" s="39"/>
      <c r="G10" s="38"/>
      <c r="H10" s="25"/>
      <c r="I10" s="25"/>
      <c r="J10" s="38"/>
      <c r="K10" s="25"/>
      <c r="L10" s="25"/>
    </row>
    <row r="11" spans="1:12" ht="13.5" thickBot="1">
      <c r="A11" s="40"/>
      <c r="B11" s="24"/>
      <c r="C11" s="24"/>
      <c r="D11" s="24"/>
      <c r="E11" s="41"/>
      <c r="F11" s="41"/>
      <c r="G11" s="25"/>
      <c r="H11" s="25"/>
      <c r="I11" s="25"/>
      <c r="J11" s="25"/>
      <c r="K11" s="25"/>
      <c r="L11" s="25"/>
    </row>
    <row r="12" spans="1:12" ht="12.75" thickBot="1">
      <c r="A12" s="42"/>
      <c r="B12" s="43"/>
      <c r="C12" s="42"/>
      <c r="D12" s="43"/>
      <c r="E12" s="45"/>
      <c r="F12" s="45"/>
      <c r="G12" s="140" t="s">
        <v>20</v>
      </c>
      <c r="H12" s="141"/>
      <c r="I12" s="142"/>
      <c r="J12" s="140" t="s">
        <v>21</v>
      </c>
      <c r="K12" s="141"/>
      <c r="L12" s="142"/>
    </row>
    <row r="13" spans="1:12">
      <c r="A13" s="143" t="s">
        <v>22</v>
      </c>
      <c r="B13" s="144"/>
      <c r="C13" s="159" t="s">
        <v>23</v>
      </c>
      <c r="D13" s="149" t="s">
        <v>24</v>
      </c>
      <c r="E13" s="151" t="s">
        <v>25</v>
      </c>
      <c r="F13" s="153" t="s">
        <v>26</v>
      </c>
      <c r="G13" s="155" t="s">
        <v>27</v>
      </c>
      <c r="H13" s="155" t="s">
        <v>28</v>
      </c>
      <c r="I13" s="157" t="s">
        <v>29</v>
      </c>
      <c r="J13" s="155" t="s">
        <v>27</v>
      </c>
      <c r="K13" s="155" t="s">
        <v>28</v>
      </c>
      <c r="L13" s="157" t="s">
        <v>29</v>
      </c>
    </row>
    <row r="14" spans="1:12" ht="16.5" customHeight="1" thickBot="1">
      <c r="A14" s="145"/>
      <c r="B14" s="146"/>
      <c r="C14" s="150"/>
      <c r="D14" s="150"/>
      <c r="E14" s="152"/>
      <c r="F14" s="154"/>
      <c r="G14" s="156"/>
      <c r="H14" s="156"/>
      <c r="I14" s="156"/>
      <c r="J14" s="156"/>
      <c r="K14" s="156"/>
      <c r="L14" s="156"/>
    </row>
    <row r="15" spans="1:12" ht="13.5" thickBot="1">
      <c r="A15" s="136" t="s">
        <v>30</v>
      </c>
      <c r="B15" s="137"/>
      <c r="C15" s="48"/>
      <c r="D15" s="48"/>
      <c r="E15" s="49">
        <f>+E17</f>
        <v>5470139496.8899984</v>
      </c>
      <c r="F15" s="49">
        <f t="shared" ref="F15:L15" si="0">+F17</f>
        <v>0</v>
      </c>
      <c r="G15" s="49">
        <f>+G17</f>
        <v>36865011919.740005</v>
      </c>
      <c r="H15" s="49">
        <f t="shared" si="0"/>
        <v>946482236.05999994</v>
      </c>
      <c r="I15" s="49">
        <f t="shared" si="0"/>
        <v>0</v>
      </c>
      <c r="J15" s="49">
        <f t="shared" si="0"/>
        <v>36865011919.740005</v>
      </c>
      <c r="K15" s="49">
        <f t="shared" si="0"/>
        <v>946482236.05999994</v>
      </c>
      <c r="L15" s="49">
        <f t="shared" si="0"/>
        <v>0</v>
      </c>
    </row>
    <row r="16" spans="1:12" ht="12">
      <c r="A16" s="50"/>
      <c r="B16" s="51"/>
      <c r="C16" s="53"/>
      <c r="D16" s="53"/>
      <c r="E16" s="54"/>
      <c r="F16" s="55"/>
      <c r="G16" s="54"/>
      <c r="H16" s="54"/>
      <c r="I16" s="54"/>
      <c r="J16" s="54"/>
      <c r="K16" s="54"/>
      <c r="L16" s="54"/>
    </row>
    <row r="17" spans="1:12" s="61" customFormat="1" ht="12">
      <c r="A17" s="56" t="s">
        <v>31</v>
      </c>
      <c r="B17" s="57"/>
      <c r="C17" s="59"/>
      <c r="D17" s="59"/>
      <c r="E17" s="60">
        <f t="shared" ref="E17:L17" si="1">+E19+E24+E26+E28+E32</f>
        <v>5470139496.8899984</v>
      </c>
      <c r="F17" s="60">
        <f t="shared" si="1"/>
        <v>0</v>
      </c>
      <c r="G17" s="60">
        <f>+G19+G24+G26+G28+G32</f>
        <v>36865011919.740005</v>
      </c>
      <c r="H17" s="60">
        <f t="shared" si="1"/>
        <v>946482236.05999994</v>
      </c>
      <c r="I17" s="60">
        <f t="shared" si="1"/>
        <v>0</v>
      </c>
      <c r="J17" s="60">
        <f t="shared" si="1"/>
        <v>36865011919.740005</v>
      </c>
      <c r="K17" s="60">
        <f t="shared" si="1"/>
        <v>946482236.05999994</v>
      </c>
      <c r="L17" s="60">
        <f t="shared" si="1"/>
        <v>0</v>
      </c>
    </row>
    <row r="18" spans="1:12" ht="12">
      <c r="A18" s="62"/>
      <c r="B18" s="24"/>
      <c r="C18" s="64"/>
      <c r="D18" s="64"/>
      <c r="E18" s="65"/>
      <c r="F18" s="66"/>
      <c r="G18" s="65"/>
      <c r="H18" s="65"/>
      <c r="I18" s="65"/>
      <c r="J18" s="65"/>
      <c r="K18" s="65"/>
      <c r="L18" s="65"/>
    </row>
    <row r="19" spans="1:12" s="61" customFormat="1" ht="12">
      <c r="A19" s="56" t="s">
        <v>32</v>
      </c>
      <c r="B19" s="57"/>
      <c r="C19" s="59"/>
      <c r="D19" s="59"/>
      <c r="E19" s="60">
        <f t="shared" ref="E19:L19" si="2">+E20+E21+E22</f>
        <v>0</v>
      </c>
      <c r="F19" s="60">
        <f t="shared" si="2"/>
        <v>0</v>
      </c>
      <c r="G19" s="60">
        <f>+G20+G21+G22</f>
        <v>36471589041.910004</v>
      </c>
      <c r="H19" s="60">
        <f t="shared" si="2"/>
        <v>10670478.890000001</v>
      </c>
      <c r="I19" s="60">
        <f t="shared" si="2"/>
        <v>0</v>
      </c>
      <c r="J19" s="60">
        <f t="shared" si="2"/>
        <v>36471589041.910004</v>
      </c>
      <c r="K19" s="60">
        <f t="shared" si="2"/>
        <v>10670478.890000001</v>
      </c>
      <c r="L19" s="60">
        <f t="shared" si="2"/>
        <v>0</v>
      </c>
    </row>
    <row r="20" spans="1:12" ht="12.75">
      <c r="A20" s="120" t="s">
        <v>85</v>
      </c>
      <c r="B20" s="24"/>
      <c r="C20" s="64" t="s">
        <v>33</v>
      </c>
      <c r="D20" s="68">
        <v>45230</v>
      </c>
      <c r="E20" s="65">
        <f>+PAGADO!M14</f>
        <v>0</v>
      </c>
      <c r="F20" s="66"/>
      <c r="G20" s="65">
        <f>+PAGADO!M12</f>
        <v>9048838675.2099991</v>
      </c>
      <c r="H20" s="65">
        <f>+DEVENGADO!M13</f>
        <v>2647517.2699999996</v>
      </c>
      <c r="I20" s="65"/>
      <c r="J20" s="65">
        <f>+PAGADO!M12</f>
        <v>9048838675.2099991</v>
      </c>
      <c r="K20" s="65">
        <f>+PAGADO!M13</f>
        <v>2647517.2699999996</v>
      </c>
      <c r="L20" s="65"/>
    </row>
    <row r="21" spans="1:12" ht="12.75">
      <c r="A21" s="120" t="s">
        <v>7</v>
      </c>
      <c r="B21" s="24"/>
      <c r="C21" s="64" t="s">
        <v>33</v>
      </c>
      <c r="D21" s="68">
        <v>45291</v>
      </c>
      <c r="E21" s="65">
        <f>+PAGADO!M19</f>
        <v>0</v>
      </c>
      <c r="F21" s="66"/>
      <c r="G21" s="65">
        <f>+PAGADO!M17</f>
        <v>27422750366.700001</v>
      </c>
      <c r="H21" s="65">
        <f>+PAGADO!M18</f>
        <v>8022961.620000001</v>
      </c>
      <c r="I21" s="65"/>
      <c r="J21" s="65">
        <f>+G21</f>
        <v>27422750366.700001</v>
      </c>
      <c r="K21" s="65">
        <f>+H21</f>
        <v>8022961.620000001</v>
      </c>
      <c r="L21" s="65"/>
    </row>
    <row r="22" spans="1:12" ht="12">
      <c r="A22" s="67"/>
      <c r="B22" s="24"/>
      <c r="C22" s="64"/>
      <c r="D22" s="68"/>
      <c r="E22" s="65"/>
      <c r="F22" s="66"/>
      <c r="G22" s="65"/>
      <c r="H22" s="65"/>
      <c r="I22" s="65"/>
      <c r="J22" s="65"/>
      <c r="K22" s="65"/>
      <c r="L22" s="65"/>
    </row>
    <row r="23" spans="1:12" ht="12">
      <c r="A23" s="62"/>
      <c r="B23" s="24"/>
      <c r="C23" s="64"/>
      <c r="D23" s="64"/>
      <c r="E23" s="65"/>
      <c r="F23" s="66"/>
      <c r="G23" s="69"/>
      <c r="H23" s="65"/>
      <c r="I23" s="65"/>
      <c r="J23" s="70"/>
      <c r="K23" s="65"/>
      <c r="L23" s="65"/>
    </row>
    <row r="24" spans="1:12" s="61" customFormat="1" ht="12">
      <c r="A24" s="71" t="s">
        <v>34</v>
      </c>
      <c r="B24" s="57"/>
      <c r="C24" s="59"/>
      <c r="D24" s="59"/>
      <c r="E24" s="60"/>
      <c r="F24" s="72"/>
      <c r="G24" s="60"/>
      <c r="H24" s="60"/>
      <c r="I24" s="60"/>
      <c r="J24" s="60"/>
      <c r="K24" s="60"/>
      <c r="L24" s="60"/>
    </row>
    <row r="25" spans="1:12" ht="12">
      <c r="A25" s="67"/>
      <c r="B25" s="24"/>
      <c r="C25" s="64"/>
      <c r="D25" s="64"/>
      <c r="E25" s="65"/>
      <c r="F25" s="66"/>
      <c r="G25" s="65"/>
      <c r="H25" s="65"/>
      <c r="I25" s="65"/>
      <c r="J25" s="65"/>
      <c r="K25" s="65"/>
      <c r="L25" s="65"/>
    </row>
    <row r="26" spans="1:12" s="61" customFormat="1" ht="12">
      <c r="A26" s="71" t="s">
        <v>35</v>
      </c>
      <c r="B26" s="57"/>
      <c r="C26" s="59"/>
      <c r="D26" s="59"/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</row>
    <row r="27" spans="1:12" ht="12">
      <c r="A27" s="62"/>
      <c r="B27" s="24"/>
      <c r="C27" s="64"/>
      <c r="D27" s="64"/>
      <c r="E27" s="65"/>
      <c r="F27" s="66"/>
      <c r="G27" s="65"/>
      <c r="H27" s="65"/>
      <c r="I27" s="65"/>
      <c r="J27" s="65"/>
      <c r="K27" s="65"/>
      <c r="L27" s="65"/>
    </row>
    <row r="28" spans="1:12" s="61" customFormat="1" ht="12">
      <c r="A28" s="56" t="s">
        <v>37</v>
      </c>
      <c r="B28" s="57"/>
      <c r="C28" s="59"/>
      <c r="D28" s="59"/>
      <c r="E28" s="60">
        <f>+E29+E30</f>
        <v>146711291.66</v>
      </c>
      <c r="F28" s="60">
        <f t="shared" ref="F28:K28" si="3">+F29+F30</f>
        <v>0</v>
      </c>
      <c r="G28" s="60">
        <f t="shared" si="3"/>
        <v>7125107.1500000004</v>
      </c>
      <c r="H28" s="60">
        <f t="shared" si="3"/>
        <v>5598114.5800000001</v>
      </c>
      <c r="I28" s="60">
        <f t="shared" si="3"/>
        <v>0</v>
      </c>
      <c r="J28" s="60">
        <f t="shared" si="3"/>
        <v>7125107.1500000004</v>
      </c>
      <c r="K28" s="60">
        <f t="shared" si="3"/>
        <v>5598114.5800000001</v>
      </c>
      <c r="L28" s="60">
        <f t="shared" ref="L28" si="4">+L29</f>
        <v>0</v>
      </c>
    </row>
    <row r="29" spans="1:12" ht="12.75">
      <c r="A29" s="120" t="s">
        <v>89</v>
      </c>
      <c r="B29" s="24"/>
      <c r="C29" s="64" t="s">
        <v>33</v>
      </c>
      <c r="D29" s="68">
        <v>46418</v>
      </c>
      <c r="E29" s="65">
        <f>+PAGADO!M24</f>
        <v>39254317.159999996</v>
      </c>
      <c r="F29" s="66"/>
      <c r="G29" s="65">
        <f>+PAGADO!M22</f>
        <v>7125107.1500000004</v>
      </c>
      <c r="H29" s="65">
        <f>+PAGADO!M23</f>
        <v>1707662.46</v>
      </c>
      <c r="I29" s="65"/>
      <c r="J29" s="65">
        <f>+PAGADO!M22</f>
        <v>7125107.1500000004</v>
      </c>
      <c r="K29" s="65">
        <f>+PAGADO!M23</f>
        <v>1707662.46</v>
      </c>
      <c r="L29" s="65"/>
    </row>
    <row r="30" spans="1:12" ht="12.75">
      <c r="A30" s="120" t="s">
        <v>90</v>
      </c>
      <c r="B30" s="24"/>
      <c r="C30" s="64" t="s">
        <v>33</v>
      </c>
      <c r="D30" s="68">
        <v>48669</v>
      </c>
      <c r="E30" s="65">
        <f>+PAGADO!M29</f>
        <v>107456974.5</v>
      </c>
      <c r="F30" s="66"/>
      <c r="G30" s="65"/>
      <c r="H30" s="65">
        <f>+PAGADO!M28</f>
        <v>3890452.12</v>
      </c>
      <c r="I30" s="65"/>
      <c r="J30" s="65"/>
      <c r="K30" s="65">
        <f>+H30</f>
        <v>3890452.12</v>
      </c>
      <c r="L30" s="65"/>
    </row>
    <row r="31" spans="1:12" ht="12">
      <c r="A31" s="67"/>
      <c r="B31" s="24"/>
      <c r="C31" s="64"/>
      <c r="D31" s="64"/>
      <c r="E31" s="65"/>
      <c r="F31" s="66"/>
      <c r="G31" s="65"/>
      <c r="H31" s="65"/>
      <c r="I31" s="65"/>
      <c r="J31" s="65"/>
      <c r="K31" s="65"/>
      <c r="L31" s="65"/>
    </row>
    <row r="32" spans="1:12" s="61" customFormat="1" ht="12">
      <c r="A32" s="73" t="s">
        <v>39</v>
      </c>
      <c r="B32" s="57"/>
      <c r="C32" s="59"/>
      <c r="D32" s="59"/>
      <c r="E32" s="60">
        <f>+E33+E34+E35</f>
        <v>5323428205.2299986</v>
      </c>
      <c r="F32" s="60">
        <v>0</v>
      </c>
      <c r="G32" s="60">
        <f>+G33+G34</f>
        <v>386297770.67999995</v>
      </c>
      <c r="H32" s="60">
        <f>+H33+H34</f>
        <v>930213642.58999991</v>
      </c>
      <c r="I32" s="60">
        <v>0</v>
      </c>
      <c r="J32" s="60">
        <f>+J33+J34</f>
        <v>386297770.67999995</v>
      </c>
      <c r="K32" s="60">
        <f>+K33+K34</f>
        <v>930213642.58999991</v>
      </c>
      <c r="L32" s="60">
        <v>0</v>
      </c>
    </row>
    <row r="33" spans="1:12" ht="12">
      <c r="A33" s="67" t="s">
        <v>40</v>
      </c>
      <c r="B33" s="24"/>
      <c r="C33" s="64" t="s">
        <v>33</v>
      </c>
      <c r="D33" s="68">
        <v>47118</v>
      </c>
      <c r="E33" s="65">
        <f>+PAGADO!M34</f>
        <v>3470826940.3199987</v>
      </c>
      <c r="F33" s="65"/>
      <c r="G33" s="65">
        <f>+PAGADO!M32</f>
        <v>386297770.67999995</v>
      </c>
      <c r="H33" s="65">
        <f>+PAGADO!M33</f>
        <v>120263150.03</v>
      </c>
      <c r="I33" s="65"/>
      <c r="J33" s="65">
        <f>+G33</f>
        <v>386297770.67999995</v>
      </c>
      <c r="K33" s="65">
        <f>+H33</f>
        <v>120263150.03</v>
      </c>
      <c r="L33" s="65"/>
    </row>
    <row r="34" spans="1:12" ht="12">
      <c r="A34" s="67" t="s">
        <v>41</v>
      </c>
      <c r="B34" s="24"/>
      <c r="C34" s="64" t="s">
        <v>33</v>
      </c>
      <c r="D34" s="68"/>
      <c r="E34" s="65">
        <f>+PAGADO!M39</f>
        <v>1852583876</v>
      </c>
      <c r="F34" s="65">
        <v>0</v>
      </c>
      <c r="G34" s="65">
        <v>0</v>
      </c>
      <c r="H34" s="65">
        <f>+PAGADO!M38</f>
        <v>809950492.55999994</v>
      </c>
      <c r="I34" s="65"/>
      <c r="J34" s="65">
        <f>+PAGADO!M37</f>
        <v>0</v>
      </c>
      <c r="K34" s="65">
        <f>+PAGADO!M38</f>
        <v>809950492.55999994</v>
      </c>
      <c r="L34" s="65"/>
    </row>
    <row r="35" spans="1:12" ht="12">
      <c r="A35" s="67" t="s">
        <v>42</v>
      </c>
      <c r="B35" s="24"/>
      <c r="C35" s="64"/>
      <c r="D35" s="64"/>
      <c r="E35" s="65">
        <f>+E36+E37+E38+E39</f>
        <v>17388.910000000003</v>
      </c>
      <c r="F35" s="65">
        <f t="shared" ref="F35:L35" si="5">+F36+F37+F38+F39</f>
        <v>0</v>
      </c>
      <c r="G35" s="65">
        <v>0</v>
      </c>
      <c r="H35" s="65">
        <v>0</v>
      </c>
      <c r="I35" s="65">
        <f t="shared" si="5"/>
        <v>0</v>
      </c>
      <c r="J35" s="65">
        <f t="shared" si="5"/>
        <v>0</v>
      </c>
      <c r="K35" s="65">
        <f t="shared" si="5"/>
        <v>0</v>
      </c>
      <c r="L35" s="65">
        <f t="shared" si="5"/>
        <v>0</v>
      </c>
    </row>
    <row r="36" spans="1:12" ht="15">
      <c r="A36" s="74" t="s">
        <v>43</v>
      </c>
      <c r="B36" s="24"/>
      <c r="C36" s="64" t="s">
        <v>33</v>
      </c>
      <c r="D36" s="68">
        <v>44154</v>
      </c>
      <c r="E36" s="65">
        <f>+PAGADO!M44</f>
        <v>2856</v>
      </c>
      <c r="F36" s="66"/>
      <c r="G36" s="65">
        <v>0</v>
      </c>
      <c r="H36" s="65">
        <v>0</v>
      </c>
      <c r="I36" s="65"/>
      <c r="J36" s="65">
        <f>+PAGADO!M42</f>
        <v>0</v>
      </c>
      <c r="K36" s="65">
        <f>+PAGADO!M43</f>
        <v>0</v>
      </c>
      <c r="L36" s="65"/>
    </row>
    <row r="37" spans="1:12" ht="15">
      <c r="A37" s="74" t="s">
        <v>44</v>
      </c>
      <c r="B37" s="24"/>
      <c r="C37" s="64" t="s">
        <v>33</v>
      </c>
      <c r="D37" s="68">
        <v>43851</v>
      </c>
      <c r="E37" s="65">
        <f>+PAGADO!M49</f>
        <v>542</v>
      </c>
      <c r="F37" s="66"/>
      <c r="G37" s="65">
        <v>0</v>
      </c>
      <c r="H37" s="65">
        <v>0</v>
      </c>
      <c r="I37" s="65"/>
      <c r="J37" s="65">
        <f>+PAGADO!M47</f>
        <v>0</v>
      </c>
      <c r="K37" s="65">
        <f>+PAGADO!M48</f>
        <v>0</v>
      </c>
      <c r="L37" s="65"/>
    </row>
    <row r="38" spans="1:12" ht="15">
      <c r="A38" s="74" t="s">
        <v>45</v>
      </c>
      <c r="B38" s="24"/>
      <c r="C38" s="64" t="s">
        <v>33</v>
      </c>
      <c r="D38" s="68">
        <v>44222</v>
      </c>
      <c r="E38" s="65">
        <f>+PAGADO!M54</f>
        <v>1210</v>
      </c>
      <c r="F38" s="66"/>
      <c r="G38" s="65">
        <f>+DEVENGADO!M42</f>
        <v>0</v>
      </c>
      <c r="H38" s="65">
        <v>0</v>
      </c>
      <c r="I38" s="65"/>
      <c r="J38" s="65">
        <f>+PAGADO!M52</f>
        <v>0</v>
      </c>
      <c r="K38" s="65">
        <f>+PAGADO!M53</f>
        <v>0</v>
      </c>
      <c r="L38" s="65"/>
    </row>
    <row r="39" spans="1:12" ht="15">
      <c r="A39" s="74" t="s">
        <v>46</v>
      </c>
      <c r="B39" s="24"/>
      <c r="C39" s="64" t="s">
        <v>33</v>
      </c>
      <c r="D39" s="68">
        <v>44571</v>
      </c>
      <c r="E39" s="65">
        <f>+PAGADO!M59</f>
        <v>12780.910000000003</v>
      </c>
      <c r="F39" s="66"/>
      <c r="G39" s="65">
        <f>+DEVENGADO!M47</f>
        <v>0</v>
      </c>
      <c r="H39" s="65">
        <v>0</v>
      </c>
      <c r="I39" s="65"/>
      <c r="J39" s="65">
        <f>+PAGADO!M57</f>
        <v>0</v>
      </c>
      <c r="K39" s="65">
        <f>+PAGADO!M58</f>
        <v>0</v>
      </c>
      <c r="L39" s="65"/>
    </row>
    <row r="40" spans="1:12" ht="12.75" thickBot="1">
      <c r="A40" s="75"/>
      <c r="B40" s="76"/>
      <c r="C40" s="64"/>
      <c r="D40" s="64"/>
      <c r="E40" s="65"/>
      <c r="F40" s="78"/>
      <c r="G40" s="65"/>
      <c r="H40" s="65"/>
      <c r="I40" s="65"/>
      <c r="J40" s="65"/>
      <c r="K40" s="65"/>
      <c r="L40" s="65"/>
    </row>
    <row r="41" spans="1:12" ht="13.5" thickBot="1">
      <c r="A41" s="136" t="s">
        <v>47</v>
      </c>
      <c r="B41" s="137"/>
      <c r="C41" s="48"/>
      <c r="D41" s="48"/>
      <c r="E41" s="49">
        <f>+E43+E46</f>
        <v>0</v>
      </c>
      <c r="F41" s="49">
        <f t="shared" ref="F41:L41" si="6">+F43+F46</f>
        <v>0</v>
      </c>
      <c r="G41" s="49">
        <f t="shared" si="6"/>
        <v>0</v>
      </c>
      <c r="H41" s="49">
        <f t="shared" si="6"/>
        <v>0</v>
      </c>
      <c r="I41" s="49">
        <f t="shared" si="6"/>
        <v>0</v>
      </c>
      <c r="J41" s="49">
        <f t="shared" si="6"/>
        <v>0</v>
      </c>
      <c r="K41" s="49">
        <f t="shared" si="6"/>
        <v>0</v>
      </c>
      <c r="L41" s="49">
        <f t="shared" si="6"/>
        <v>0</v>
      </c>
    </row>
    <row r="42" spans="1:12" ht="12">
      <c r="A42" s="62"/>
      <c r="B42" s="24"/>
      <c r="C42" s="64"/>
      <c r="D42" s="64"/>
      <c r="E42" s="65"/>
      <c r="F42" s="65"/>
      <c r="G42" s="65"/>
      <c r="H42" s="65"/>
      <c r="I42" s="65"/>
      <c r="J42" s="65"/>
      <c r="K42" s="65"/>
      <c r="L42" s="65"/>
    </row>
    <row r="43" spans="1:12" s="61" customFormat="1" ht="12">
      <c r="A43" s="56" t="s">
        <v>48</v>
      </c>
      <c r="B43" s="57"/>
      <c r="C43" s="59"/>
      <c r="D43" s="59"/>
      <c r="E43" s="60">
        <f>+E44</f>
        <v>0</v>
      </c>
      <c r="F43" s="60">
        <f t="shared" ref="F43:L43" si="7">+F44</f>
        <v>0</v>
      </c>
      <c r="G43" s="60">
        <f t="shared" si="7"/>
        <v>0</v>
      </c>
      <c r="H43" s="60">
        <f t="shared" si="7"/>
        <v>0</v>
      </c>
      <c r="I43" s="60">
        <f t="shared" si="7"/>
        <v>0</v>
      </c>
      <c r="J43" s="60">
        <f t="shared" si="7"/>
        <v>0</v>
      </c>
      <c r="K43" s="60">
        <f t="shared" si="7"/>
        <v>0</v>
      </c>
      <c r="L43" s="60">
        <f t="shared" si="7"/>
        <v>0</v>
      </c>
    </row>
    <row r="44" spans="1:12" ht="12">
      <c r="A44" s="67"/>
      <c r="B44" s="24"/>
      <c r="C44" s="64"/>
      <c r="D44" s="68"/>
      <c r="E44" s="65"/>
      <c r="F44" s="65"/>
      <c r="G44" s="65"/>
      <c r="H44" s="65"/>
      <c r="I44" s="65"/>
      <c r="J44" s="65"/>
      <c r="K44" s="65"/>
      <c r="L44" s="65">
        <v>0</v>
      </c>
    </row>
    <row r="45" spans="1:12" ht="12">
      <c r="A45" s="62"/>
      <c r="B45" s="24"/>
      <c r="C45" s="64"/>
      <c r="D45" s="64"/>
      <c r="E45" s="65"/>
      <c r="F45" s="65"/>
      <c r="G45" s="65"/>
      <c r="H45" s="65"/>
      <c r="I45" s="65"/>
      <c r="J45" s="65"/>
      <c r="K45" s="65"/>
      <c r="L45" s="65"/>
    </row>
    <row r="46" spans="1:12" s="61" customFormat="1" ht="12">
      <c r="A46" s="56" t="s">
        <v>49</v>
      </c>
      <c r="B46" s="57"/>
      <c r="C46" s="59"/>
      <c r="D46" s="59"/>
      <c r="E46" s="60"/>
      <c r="F46" s="60"/>
      <c r="G46" s="60"/>
      <c r="H46" s="60"/>
      <c r="I46" s="60"/>
      <c r="J46" s="60"/>
      <c r="K46" s="60"/>
      <c r="L46" s="60"/>
    </row>
    <row r="47" spans="1:12" ht="12.75" thickBot="1">
      <c r="A47" s="62"/>
      <c r="B47" s="24"/>
      <c r="C47" s="64"/>
      <c r="D47" s="64"/>
      <c r="E47" s="65"/>
      <c r="F47" s="65"/>
      <c r="G47" s="65"/>
      <c r="H47" s="65"/>
      <c r="I47" s="65"/>
      <c r="J47" s="65"/>
      <c r="K47" s="65"/>
      <c r="L47" s="65"/>
    </row>
    <row r="48" spans="1:12" ht="13.5" thickBot="1">
      <c r="A48" s="136" t="s">
        <v>50</v>
      </c>
      <c r="B48" s="137"/>
      <c r="C48" s="48"/>
      <c r="D48" s="48"/>
      <c r="E48" s="49">
        <f>+E51+E53+E55</f>
        <v>0</v>
      </c>
      <c r="F48" s="49">
        <f t="shared" ref="F48:L48" si="8">+F51+F53+F55</f>
        <v>0</v>
      </c>
      <c r="G48" s="49">
        <f>+G51+G53+G55</f>
        <v>0</v>
      </c>
      <c r="H48" s="49">
        <f>+H51+H53+H55</f>
        <v>0</v>
      </c>
      <c r="I48" s="49">
        <f>+I51+I53+I55</f>
        <v>0</v>
      </c>
      <c r="J48" s="49">
        <f t="shared" si="8"/>
        <v>0</v>
      </c>
      <c r="K48" s="49">
        <f t="shared" si="8"/>
        <v>0</v>
      </c>
      <c r="L48" s="49">
        <f t="shared" si="8"/>
        <v>0</v>
      </c>
    </row>
    <row r="49" spans="1:12" ht="12">
      <c r="A49" s="62"/>
      <c r="B49" s="24"/>
      <c r="C49" s="64"/>
      <c r="D49" s="64"/>
      <c r="E49" s="65"/>
      <c r="F49" s="65"/>
      <c r="G49" s="65"/>
      <c r="H49" s="65"/>
      <c r="I49" s="65"/>
      <c r="J49" s="65"/>
      <c r="K49" s="65"/>
      <c r="L49" s="65"/>
    </row>
    <row r="50" spans="1:12" ht="12">
      <c r="A50" s="62"/>
      <c r="B50" s="24"/>
      <c r="C50" s="64"/>
      <c r="D50" s="64"/>
      <c r="E50" s="65"/>
      <c r="F50" s="65"/>
      <c r="G50" s="65"/>
      <c r="H50" s="66"/>
      <c r="I50" s="66"/>
      <c r="J50" s="65"/>
      <c r="K50" s="66"/>
      <c r="L50" s="66"/>
    </row>
    <row r="51" spans="1:12" s="61" customFormat="1" ht="12">
      <c r="A51" s="71" t="s">
        <v>51</v>
      </c>
      <c r="B51" s="57"/>
      <c r="C51" s="59"/>
      <c r="D51" s="59"/>
      <c r="E51" s="60"/>
      <c r="F51" s="60"/>
      <c r="G51" s="60"/>
      <c r="H51" s="72"/>
      <c r="I51" s="72"/>
      <c r="J51" s="60"/>
      <c r="K51" s="72"/>
      <c r="L51" s="72"/>
    </row>
    <row r="52" spans="1:12" ht="12">
      <c r="A52" s="62"/>
      <c r="B52" s="24"/>
      <c r="C52" s="64"/>
      <c r="D52" s="64"/>
      <c r="E52" s="65"/>
      <c r="F52" s="65"/>
      <c r="G52" s="65"/>
      <c r="H52" s="66"/>
      <c r="I52" s="66"/>
      <c r="J52" s="65"/>
      <c r="K52" s="66"/>
      <c r="L52" s="66"/>
    </row>
    <row r="53" spans="1:12" s="61" customFormat="1" ht="12">
      <c r="A53" s="71" t="s">
        <v>52</v>
      </c>
      <c r="B53" s="57"/>
      <c r="C53" s="59"/>
      <c r="D53" s="59"/>
      <c r="E53" s="60"/>
      <c r="F53" s="60"/>
      <c r="G53" s="60"/>
      <c r="H53" s="72"/>
      <c r="I53" s="72"/>
      <c r="J53" s="60"/>
      <c r="K53" s="72"/>
      <c r="L53" s="72"/>
    </row>
    <row r="54" spans="1:12" ht="12">
      <c r="A54" s="62"/>
      <c r="B54" s="24"/>
      <c r="C54" s="64"/>
      <c r="D54" s="64"/>
      <c r="E54" s="65"/>
      <c r="F54" s="65"/>
      <c r="G54" s="65"/>
      <c r="H54" s="66"/>
      <c r="I54" s="66"/>
      <c r="J54" s="65"/>
      <c r="K54" s="66"/>
      <c r="L54" s="66"/>
    </row>
    <row r="55" spans="1:12" s="61" customFormat="1" ht="12">
      <c r="A55" s="71" t="s">
        <v>39</v>
      </c>
      <c r="B55" s="57"/>
      <c r="C55" s="59"/>
      <c r="D55" s="59"/>
      <c r="E55" s="60"/>
      <c r="F55" s="60"/>
      <c r="G55" s="60"/>
      <c r="H55" s="60"/>
      <c r="I55" s="60"/>
      <c r="J55" s="60"/>
      <c r="K55" s="60"/>
      <c r="L55" s="60"/>
    </row>
    <row r="56" spans="1:12" ht="12">
      <c r="A56" s="62"/>
      <c r="B56" s="24"/>
      <c r="C56" s="64"/>
      <c r="D56" s="64"/>
      <c r="E56" s="65"/>
      <c r="F56" s="65"/>
      <c r="G56" s="65"/>
      <c r="H56" s="65"/>
      <c r="I56" s="65"/>
      <c r="J56" s="65"/>
      <c r="K56" s="65"/>
      <c r="L56" s="65"/>
    </row>
    <row r="57" spans="1:12" ht="12.75" thickBot="1">
      <c r="A57" s="62"/>
      <c r="B57" s="24"/>
      <c r="C57" s="64"/>
      <c r="D57" s="64"/>
      <c r="E57" s="65"/>
      <c r="F57" s="65"/>
      <c r="G57" s="65"/>
      <c r="H57" s="65"/>
      <c r="I57" s="65"/>
      <c r="J57" s="65"/>
      <c r="K57" s="65"/>
      <c r="L57" s="65"/>
    </row>
    <row r="58" spans="1:12" ht="12.75" thickBot="1">
      <c r="A58" s="42" t="s">
        <v>53</v>
      </c>
      <c r="B58" s="43"/>
      <c r="C58" s="48"/>
      <c r="D58" s="48"/>
      <c r="E58" s="49"/>
      <c r="F58" s="49"/>
      <c r="G58" s="49"/>
      <c r="H58" s="49"/>
      <c r="I58" s="49"/>
      <c r="J58" s="49"/>
      <c r="K58" s="49"/>
      <c r="L58" s="49"/>
    </row>
    <row r="59" spans="1:12" ht="12">
      <c r="A59" s="62"/>
      <c r="B59" s="24"/>
      <c r="C59" s="64"/>
      <c r="D59" s="64"/>
      <c r="E59" s="65"/>
      <c r="F59" s="65"/>
      <c r="G59" s="65"/>
      <c r="H59" s="65"/>
      <c r="I59" s="65"/>
      <c r="J59" s="65"/>
      <c r="K59" s="65"/>
      <c r="L59" s="65"/>
    </row>
    <row r="60" spans="1:12" ht="12">
      <c r="A60" s="79" t="s">
        <v>54</v>
      </c>
      <c r="B60" s="24"/>
      <c r="C60" s="64"/>
      <c r="D60" s="64"/>
      <c r="E60" s="65"/>
      <c r="F60" s="65"/>
      <c r="G60" s="65"/>
      <c r="H60" s="65"/>
      <c r="I60" s="65"/>
      <c r="J60" s="65"/>
      <c r="K60" s="65"/>
      <c r="L60" s="65"/>
    </row>
    <row r="61" spans="1:12" ht="12.75" thickBot="1">
      <c r="A61" s="62"/>
      <c r="B61" s="24"/>
      <c r="C61" s="64"/>
      <c r="D61" s="64"/>
      <c r="E61" s="65"/>
      <c r="F61" s="65"/>
      <c r="G61" s="65"/>
      <c r="H61" s="65"/>
      <c r="I61" s="65"/>
      <c r="J61" s="65"/>
      <c r="K61" s="65"/>
      <c r="L61" s="65"/>
    </row>
    <row r="62" spans="1:12" ht="13.5" thickBot="1">
      <c r="A62" s="136" t="s">
        <v>55</v>
      </c>
      <c r="B62" s="137"/>
      <c r="C62" s="48"/>
      <c r="D62" s="48"/>
      <c r="E62" s="49"/>
      <c r="F62" s="49"/>
      <c r="G62" s="49"/>
      <c r="H62" s="49"/>
      <c r="I62" s="49"/>
      <c r="J62" s="49"/>
      <c r="K62" s="49"/>
      <c r="L62" s="49"/>
    </row>
    <row r="63" spans="1:12" ht="12">
      <c r="A63" s="62"/>
      <c r="B63" s="24"/>
      <c r="C63" s="64"/>
      <c r="D63" s="64"/>
      <c r="E63" s="55"/>
      <c r="F63" s="55"/>
      <c r="G63" s="55"/>
      <c r="H63" s="55"/>
      <c r="I63" s="55"/>
      <c r="J63" s="55"/>
      <c r="K63" s="55"/>
      <c r="L63" s="55"/>
    </row>
    <row r="64" spans="1:12" ht="12">
      <c r="A64" s="62" t="s">
        <v>56</v>
      </c>
      <c r="B64" s="24"/>
      <c r="C64" s="64"/>
      <c r="D64" s="64"/>
      <c r="E64" s="66"/>
      <c r="F64" s="66"/>
      <c r="G64" s="66"/>
      <c r="H64" s="66"/>
      <c r="I64" s="66"/>
      <c r="J64" s="66"/>
      <c r="K64" s="66"/>
      <c r="L64" s="66"/>
    </row>
    <row r="65" spans="1:12" ht="12">
      <c r="A65" s="62" t="s">
        <v>57</v>
      </c>
      <c r="B65" s="24"/>
      <c r="C65" s="64"/>
      <c r="D65" s="64"/>
      <c r="E65" s="66"/>
      <c r="F65" s="66"/>
      <c r="G65" s="66"/>
      <c r="H65" s="66"/>
      <c r="I65" s="66"/>
      <c r="J65" s="66"/>
      <c r="K65" s="66"/>
      <c r="L65" s="66"/>
    </row>
    <row r="66" spans="1:12" ht="12">
      <c r="A66" s="62"/>
      <c r="B66" s="24"/>
      <c r="C66" s="64"/>
      <c r="D66" s="64"/>
      <c r="E66" s="66"/>
      <c r="F66" s="66"/>
      <c r="G66" s="66"/>
      <c r="H66" s="66"/>
      <c r="I66" s="66"/>
      <c r="J66" s="66"/>
      <c r="K66" s="66"/>
      <c r="L66" s="66"/>
    </row>
    <row r="67" spans="1:12" ht="12">
      <c r="A67" s="62" t="s">
        <v>58</v>
      </c>
      <c r="B67" s="24"/>
      <c r="C67" s="64"/>
      <c r="D67" s="64"/>
      <c r="E67" s="66"/>
      <c r="F67" s="66"/>
      <c r="G67" s="66"/>
      <c r="H67" s="66"/>
      <c r="I67" s="66"/>
      <c r="J67" s="66"/>
      <c r="K67" s="66"/>
      <c r="L67" s="66"/>
    </row>
    <row r="68" spans="1:12" ht="12">
      <c r="A68" s="62"/>
      <c r="B68" s="24"/>
      <c r="C68" s="64"/>
      <c r="D68" s="64"/>
      <c r="E68" s="66"/>
      <c r="F68" s="66"/>
      <c r="G68" s="66"/>
      <c r="H68" s="66"/>
      <c r="I68" s="66"/>
      <c r="J68" s="66"/>
      <c r="K68" s="66"/>
      <c r="L68" s="66"/>
    </row>
    <row r="69" spans="1:12" ht="12">
      <c r="A69" s="62"/>
      <c r="B69" s="24"/>
      <c r="C69" s="64"/>
      <c r="D69" s="64"/>
      <c r="E69" s="66"/>
      <c r="F69" s="66"/>
      <c r="G69" s="66"/>
      <c r="H69" s="66"/>
      <c r="I69" s="66"/>
      <c r="J69" s="66"/>
      <c r="K69" s="66"/>
      <c r="L69" s="66"/>
    </row>
    <row r="70" spans="1:12" ht="12">
      <c r="A70" s="62" t="s">
        <v>59</v>
      </c>
      <c r="B70" s="24"/>
      <c r="C70" s="64"/>
      <c r="D70" s="64"/>
      <c r="E70" s="66"/>
      <c r="F70" s="66"/>
      <c r="G70" s="66"/>
      <c r="H70" s="66"/>
      <c r="I70" s="66"/>
      <c r="J70" s="66"/>
      <c r="K70" s="66"/>
      <c r="L70" s="66"/>
    </row>
    <row r="71" spans="1:12" ht="12.75" thickBot="1">
      <c r="A71" s="62"/>
      <c r="B71" s="24"/>
      <c r="C71" s="64"/>
      <c r="D71" s="64"/>
      <c r="E71" s="78"/>
      <c r="F71" s="78"/>
      <c r="G71" s="78"/>
      <c r="H71" s="78"/>
      <c r="I71" s="78"/>
      <c r="J71" s="78"/>
      <c r="K71" s="78"/>
      <c r="L71" s="78"/>
    </row>
    <row r="72" spans="1:12" ht="15" thickBot="1">
      <c r="A72" s="46" t="s">
        <v>60</v>
      </c>
      <c r="B72" s="47"/>
      <c r="C72" s="48"/>
      <c r="D72" s="48"/>
      <c r="E72" s="80"/>
      <c r="F72" s="80"/>
      <c r="G72" s="80"/>
      <c r="H72" s="80"/>
      <c r="I72" s="80"/>
      <c r="J72" s="80"/>
      <c r="K72" s="80"/>
      <c r="L72" s="80"/>
    </row>
    <row r="73" spans="1:12" ht="12">
      <c r="A73" s="50" t="s">
        <v>61</v>
      </c>
      <c r="B73" s="51" t="s">
        <v>62</v>
      </c>
      <c r="C73" s="53"/>
      <c r="D73" s="53"/>
      <c r="E73" s="55"/>
      <c r="F73" s="55"/>
      <c r="G73" s="55"/>
      <c r="H73" s="55"/>
      <c r="I73" s="55"/>
      <c r="J73" s="55"/>
      <c r="K73" s="55"/>
      <c r="L73" s="55"/>
    </row>
    <row r="74" spans="1:12" ht="12.75">
      <c r="A74" s="62" t="s">
        <v>61</v>
      </c>
      <c r="B74" s="81" t="s">
        <v>63</v>
      </c>
      <c r="C74" s="59"/>
      <c r="D74" s="59"/>
      <c r="E74" s="72"/>
      <c r="F74" s="72"/>
      <c r="G74" s="72"/>
      <c r="H74" s="72"/>
      <c r="I74" s="72"/>
      <c r="J74" s="72"/>
      <c r="K74" s="72"/>
      <c r="L74" s="72"/>
    </row>
    <row r="75" spans="1:12" ht="12.75" thickBot="1">
      <c r="A75" s="62"/>
      <c r="B75" s="24"/>
      <c r="C75" s="64"/>
      <c r="D75" s="64"/>
      <c r="E75" s="78"/>
      <c r="F75" s="78"/>
      <c r="G75" s="78"/>
      <c r="H75" s="78"/>
      <c r="I75" s="78"/>
      <c r="J75" s="78"/>
      <c r="K75" s="78"/>
      <c r="L75" s="78"/>
    </row>
    <row r="76" spans="1:12" ht="15" thickBot="1">
      <c r="A76" s="136" t="s">
        <v>64</v>
      </c>
      <c r="B76" s="137"/>
      <c r="C76" s="48"/>
      <c r="D76" s="48"/>
      <c r="E76" s="80"/>
      <c r="F76" s="80"/>
      <c r="G76" s="80"/>
      <c r="H76" s="80"/>
      <c r="I76" s="80"/>
      <c r="J76" s="80"/>
      <c r="K76" s="80"/>
      <c r="L76" s="80"/>
    </row>
    <row r="77" spans="1:12" ht="13.5" thickBot="1">
      <c r="A77" s="46"/>
      <c r="B77" s="47"/>
      <c r="C77" s="48"/>
      <c r="D77" s="48"/>
      <c r="E77" s="80"/>
      <c r="F77" s="80"/>
      <c r="G77" s="80"/>
      <c r="H77" s="80"/>
      <c r="I77" s="80"/>
      <c r="J77" s="80"/>
      <c r="K77" s="80"/>
      <c r="L77" s="80"/>
    </row>
    <row r="78" spans="1:12" s="61" customFormat="1" ht="13.5" thickBot="1">
      <c r="A78" s="138" t="s">
        <v>65</v>
      </c>
      <c r="B78" s="139"/>
      <c r="C78" s="83"/>
      <c r="D78" s="83"/>
      <c r="E78" s="84">
        <f t="shared" ref="E78:L78" si="9">+E80+E81+E82</f>
        <v>0</v>
      </c>
      <c r="F78" s="84">
        <f t="shared" si="9"/>
        <v>0</v>
      </c>
      <c r="G78" s="84">
        <f t="shared" si="9"/>
        <v>0</v>
      </c>
      <c r="H78" s="84">
        <f t="shared" si="9"/>
        <v>0</v>
      </c>
      <c r="I78" s="84">
        <f t="shared" si="9"/>
        <v>0</v>
      </c>
      <c r="J78" s="84">
        <f t="shared" si="9"/>
        <v>0</v>
      </c>
      <c r="K78" s="84">
        <f t="shared" si="9"/>
        <v>0</v>
      </c>
      <c r="L78" s="84">
        <f t="shared" si="9"/>
        <v>0</v>
      </c>
    </row>
    <row r="79" spans="1:12" ht="12.75">
      <c r="A79" s="85"/>
      <c r="B79" s="86"/>
      <c r="C79" s="53"/>
      <c r="D79" s="53"/>
      <c r="E79" s="55"/>
      <c r="F79" s="55"/>
      <c r="G79" s="55"/>
      <c r="H79" s="55"/>
      <c r="I79" s="55"/>
      <c r="J79" s="55"/>
      <c r="K79" s="55"/>
      <c r="L79" s="55"/>
    </row>
    <row r="80" spans="1:12" s="61" customFormat="1" ht="12.75">
      <c r="A80" s="56" t="s">
        <v>66</v>
      </c>
      <c r="B80" s="31"/>
      <c r="C80" s="59" t="s">
        <v>36</v>
      </c>
      <c r="D80" s="59"/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</row>
    <row r="81" spans="1:13" s="61" customFormat="1" ht="12.75">
      <c r="A81" s="56" t="s">
        <v>67</v>
      </c>
      <c r="B81" s="31"/>
      <c r="C81" s="59" t="s">
        <v>36</v>
      </c>
      <c r="D81" s="59"/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</row>
    <row r="82" spans="1:13" s="61" customFormat="1" ht="12.75">
      <c r="A82" s="56" t="s">
        <v>68</v>
      </c>
      <c r="B82" s="31"/>
      <c r="C82" s="59"/>
      <c r="D82" s="59"/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</row>
    <row r="83" spans="1:13" ht="13.5" thickBot="1">
      <c r="A83" s="89"/>
      <c r="B83" s="81"/>
      <c r="C83" s="64"/>
      <c r="D83" s="64"/>
      <c r="E83" s="66"/>
      <c r="F83" s="66"/>
      <c r="G83" s="66"/>
      <c r="H83" s="66"/>
      <c r="I83" s="66"/>
      <c r="J83" s="66"/>
      <c r="K83" s="66"/>
      <c r="L83" s="66"/>
    </row>
    <row r="84" spans="1:13" ht="13.5" thickBot="1">
      <c r="A84" s="138" t="s">
        <v>69</v>
      </c>
      <c r="B84" s="139"/>
      <c r="C84" s="83"/>
      <c r="D84" s="83"/>
      <c r="E84" s="84">
        <f t="shared" ref="E84:L84" si="10">+E15+E41+E48+E58+E62+E72+E76+E78</f>
        <v>5470139496.8899984</v>
      </c>
      <c r="F84" s="84">
        <f t="shared" si="10"/>
        <v>0</v>
      </c>
      <c r="G84" s="84">
        <f>+G15+G41+G48+G58+G62+G72+G76+G78</f>
        <v>36865011919.740005</v>
      </c>
      <c r="H84" s="84">
        <f t="shared" si="10"/>
        <v>946482236.05999994</v>
      </c>
      <c r="I84" s="84">
        <f t="shared" si="10"/>
        <v>0</v>
      </c>
      <c r="J84" s="84">
        <f t="shared" si="10"/>
        <v>36865011919.740005</v>
      </c>
      <c r="K84" s="84">
        <f t="shared" si="10"/>
        <v>946482236.05999994</v>
      </c>
      <c r="L84" s="84">
        <f t="shared" si="10"/>
        <v>0</v>
      </c>
      <c r="M84" s="90"/>
    </row>
    <row r="85" spans="1:13" ht="13.5" thickBot="1">
      <c r="A85" s="46"/>
      <c r="B85" s="47"/>
      <c r="C85" s="83"/>
      <c r="D85" s="83"/>
      <c r="E85" s="84"/>
      <c r="F85" s="84"/>
      <c r="G85" s="84"/>
      <c r="H85" s="84"/>
      <c r="I85" s="84"/>
      <c r="J85" s="84"/>
      <c r="K85" s="84"/>
      <c r="L85" s="84"/>
    </row>
    <row r="86" spans="1:13" ht="15" thickBot="1">
      <c r="A86" s="46" t="s">
        <v>70</v>
      </c>
      <c r="B86" s="47"/>
      <c r="C86" s="83"/>
      <c r="D86" s="83"/>
      <c r="E86" s="84"/>
      <c r="F86" s="84"/>
      <c r="G86" s="84"/>
      <c r="H86" s="84"/>
      <c r="I86" s="84"/>
      <c r="J86" s="84"/>
      <c r="K86" s="84"/>
      <c r="L86" s="84"/>
    </row>
    <row r="87" spans="1:13" ht="12">
      <c r="A87" s="50" t="s">
        <v>61</v>
      </c>
      <c r="B87" s="51" t="s">
        <v>62</v>
      </c>
      <c r="C87" s="53"/>
      <c r="D87" s="53"/>
      <c r="E87" s="55"/>
      <c r="F87" s="55"/>
      <c r="G87" s="55"/>
      <c r="H87" s="55"/>
      <c r="I87" s="55"/>
      <c r="J87" s="55"/>
      <c r="K87" s="55"/>
      <c r="L87" s="55"/>
    </row>
    <row r="88" spans="1:13" ht="12.75">
      <c r="A88" s="62" t="s">
        <v>61</v>
      </c>
      <c r="B88" s="81" t="s">
        <v>63</v>
      </c>
      <c r="C88" s="59"/>
      <c r="D88" s="59"/>
      <c r="E88" s="72"/>
      <c r="F88" s="72"/>
      <c r="G88" s="72"/>
      <c r="H88" s="72"/>
      <c r="I88" s="72"/>
      <c r="J88" s="72"/>
      <c r="K88" s="72"/>
      <c r="L88" s="72"/>
    </row>
    <row r="89" spans="1:13" ht="13.5" thickBot="1">
      <c r="A89" s="62"/>
      <c r="B89" s="91"/>
      <c r="C89" s="93"/>
      <c r="D89" s="93"/>
      <c r="E89" s="94"/>
      <c r="F89" s="94"/>
      <c r="G89" s="94"/>
      <c r="H89" s="94"/>
      <c r="I89" s="94"/>
      <c r="J89" s="94"/>
      <c r="K89" s="94"/>
      <c r="L89" s="94"/>
    </row>
    <row r="90" spans="1:13" ht="13.5" thickBot="1">
      <c r="A90" s="136" t="s">
        <v>71</v>
      </c>
      <c r="B90" s="137"/>
      <c r="C90" s="48"/>
      <c r="D90" s="48"/>
      <c r="E90" s="84"/>
      <c r="F90" s="84"/>
      <c r="G90" s="84">
        <f t="shared" ref="G90:L90" si="11">SUM(G91:G92)</f>
        <v>0</v>
      </c>
      <c r="H90" s="84">
        <f t="shared" si="11"/>
        <v>0</v>
      </c>
      <c r="I90" s="84">
        <f t="shared" si="11"/>
        <v>0</v>
      </c>
      <c r="J90" s="84">
        <f t="shared" si="11"/>
        <v>0</v>
      </c>
      <c r="K90" s="84">
        <f t="shared" si="11"/>
        <v>0</v>
      </c>
      <c r="L90" s="84">
        <f t="shared" si="11"/>
        <v>0</v>
      </c>
    </row>
    <row r="91" spans="1:13" ht="12">
      <c r="A91" s="62" t="s">
        <v>72</v>
      </c>
      <c r="B91" s="24"/>
      <c r="C91" s="64"/>
      <c r="D91" s="64"/>
      <c r="E91" s="55"/>
      <c r="F91" s="66"/>
      <c r="G91" s="66"/>
      <c r="H91" s="66"/>
      <c r="I91" s="66"/>
      <c r="J91" s="66"/>
      <c r="K91" s="66"/>
      <c r="L91" s="66"/>
    </row>
    <row r="92" spans="1:13" ht="12">
      <c r="A92" s="62" t="s">
        <v>73</v>
      </c>
      <c r="B92" s="24"/>
      <c r="C92" s="64"/>
      <c r="D92" s="64"/>
      <c r="E92" s="66"/>
      <c r="F92" s="66"/>
      <c r="G92" s="66"/>
      <c r="H92" s="66"/>
      <c r="I92" s="66"/>
      <c r="J92" s="66"/>
      <c r="K92" s="66"/>
      <c r="L92" s="66"/>
    </row>
    <row r="93" spans="1:13" ht="12">
      <c r="A93" s="62" t="s">
        <v>74</v>
      </c>
      <c r="B93" s="24"/>
      <c r="C93" s="64"/>
      <c r="D93" s="64"/>
      <c r="E93" s="66"/>
      <c r="F93" s="66"/>
      <c r="G93" s="72"/>
      <c r="H93" s="66"/>
      <c r="I93" s="66"/>
      <c r="J93" s="72"/>
      <c r="K93" s="66"/>
      <c r="L93" s="66"/>
    </row>
    <row r="94" spans="1:13" ht="12">
      <c r="A94" s="62" t="s">
        <v>65</v>
      </c>
      <c r="B94" s="24"/>
      <c r="C94" s="64"/>
      <c r="D94" s="64"/>
      <c r="E94" s="66"/>
      <c r="F94" s="66"/>
      <c r="G94" s="66"/>
      <c r="H94" s="66"/>
      <c r="I94" s="66"/>
      <c r="J94" s="66"/>
      <c r="K94" s="66"/>
      <c r="L94" s="66"/>
    </row>
    <row r="95" spans="1:13" ht="12.75" thickBot="1">
      <c r="A95" s="75"/>
      <c r="B95" s="76"/>
      <c r="C95" s="95"/>
      <c r="D95" s="95"/>
      <c r="E95" s="94"/>
      <c r="F95" s="94"/>
      <c r="G95" s="94"/>
      <c r="H95" s="94"/>
      <c r="I95" s="94"/>
      <c r="J95" s="94"/>
      <c r="K95" s="94"/>
      <c r="L95" s="94"/>
    </row>
    <row r="96" spans="1:13" ht="12.75">
      <c r="A96" s="24"/>
      <c r="B96" s="24"/>
      <c r="C96" s="96"/>
      <c r="D96" s="96"/>
      <c r="E96" s="97"/>
      <c r="F96" s="97"/>
      <c r="G96" s="98"/>
      <c r="H96" s="98"/>
      <c r="I96" s="98"/>
      <c r="J96" s="98"/>
      <c r="K96" s="98"/>
      <c r="L96" s="98"/>
    </row>
    <row r="97" spans="1:12" ht="12.75">
      <c r="A97" s="24" t="s">
        <v>75</v>
      </c>
      <c r="B97" s="24"/>
      <c r="C97" s="96"/>
      <c r="D97" s="96"/>
      <c r="E97" s="98"/>
      <c r="F97" s="98"/>
      <c r="G97" s="98"/>
      <c r="H97" s="98"/>
      <c r="I97" s="98"/>
      <c r="J97" s="98"/>
      <c r="K97" s="98"/>
      <c r="L97" s="98"/>
    </row>
    <row r="98" spans="1:12" ht="12.75">
      <c r="A98" s="24" t="s">
        <v>76</v>
      </c>
      <c r="B98" s="24"/>
      <c r="C98" s="96"/>
      <c r="D98" s="96"/>
      <c r="E98" s="98"/>
      <c r="F98" s="98"/>
      <c r="G98" s="98"/>
      <c r="H98" s="98"/>
      <c r="I98" s="98"/>
      <c r="J98" s="98"/>
      <c r="K98" s="98"/>
      <c r="L98" s="98"/>
    </row>
    <row r="99" spans="1:12" ht="12">
      <c r="A99" s="24" t="s">
        <v>77</v>
      </c>
      <c r="B99" s="24"/>
      <c r="C99" s="24"/>
      <c r="D99" s="24"/>
      <c r="E99" s="99"/>
      <c r="F99" s="99"/>
      <c r="G99" s="99"/>
      <c r="H99" s="25"/>
      <c r="I99" s="25"/>
      <c r="J99" s="99"/>
      <c r="K99" s="25"/>
      <c r="L99" s="25"/>
    </row>
    <row r="100" spans="1:12" ht="12">
      <c r="A100" s="24" t="s">
        <v>78</v>
      </c>
      <c r="B100" s="24"/>
      <c r="C100" s="24"/>
      <c r="D100" s="24"/>
      <c r="E100" s="100"/>
      <c r="F100" s="100"/>
      <c r="G100" s="100"/>
      <c r="H100" s="25"/>
      <c r="I100" s="25"/>
      <c r="J100" s="100"/>
      <c r="K100" s="25"/>
      <c r="L100" s="25"/>
    </row>
    <row r="101" spans="1:12" ht="12">
      <c r="A101" s="24"/>
      <c r="B101" s="24"/>
      <c r="C101" s="24"/>
      <c r="D101" s="24"/>
      <c r="E101" s="99"/>
      <c r="F101" s="99"/>
      <c r="G101" s="25"/>
      <c r="H101" s="25"/>
      <c r="I101" s="25"/>
      <c r="J101" s="25"/>
      <c r="K101" s="25"/>
      <c r="L101" s="25"/>
    </row>
    <row r="102" spans="1:12" ht="12">
      <c r="A102" s="24"/>
      <c r="B102" s="24"/>
      <c r="C102" s="24"/>
      <c r="D102" s="24"/>
      <c r="E102" s="99"/>
      <c r="F102" s="99"/>
      <c r="G102" s="99"/>
      <c r="H102" s="25"/>
      <c r="I102" s="25"/>
      <c r="J102" s="99"/>
      <c r="K102" s="25"/>
      <c r="L102" s="25"/>
    </row>
    <row r="103" spans="1:12">
      <c r="E103" s="101"/>
      <c r="F103" s="101"/>
      <c r="G103" s="101"/>
      <c r="J103" s="101"/>
    </row>
    <row r="104" spans="1:12">
      <c r="E104" s="101"/>
      <c r="F104" s="101"/>
      <c r="G104" s="101"/>
      <c r="H104" s="101"/>
      <c r="I104" s="101"/>
      <c r="J104" s="101"/>
      <c r="K104" s="101"/>
      <c r="L104" s="101"/>
    </row>
    <row r="105" spans="1:12">
      <c r="E105" s="101"/>
      <c r="F105" s="101"/>
      <c r="G105" s="101"/>
      <c r="J105" s="101"/>
    </row>
    <row r="106" spans="1:12">
      <c r="E106" s="101"/>
      <c r="F106" s="101"/>
      <c r="G106" s="101"/>
      <c r="H106" s="101"/>
      <c r="I106" s="101"/>
      <c r="J106" s="101"/>
      <c r="K106" s="101"/>
      <c r="L106" s="101"/>
    </row>
    <row r="107" spans="1:12">
      <c r="E107" s="101"/>
      <c r="F107" s="101"/>
    </row>
    <row r="108" spans="1:12">
      <c r="E108" s="101"/>
      <c r="F108" s="101"/>
    </row>
    <row r="109" spans="1:12">
      <c r="E109" s="101"/>
      <c r="F109" s="101"/>
    </row>
    <row r="110" spans="1:12">
      <c r="E110" s="101"/>
      <c r="F110" s="101"/>
    </row>
    <row r="111" spans="1:12">
      <c r="E111" s="101"/>
      <c r="F111" s="101"/>
    </row>
    <row r="112" spans="1:12">
      <c r="E112" s="101"/>
      <c r="F112" s="101"/>
    </row>
    <row r="113" spans="5:12">
      <c r="E113" s="101"/>
      <c r="F113" s="101"/>
      <c r="G113" s="28"/>
      <c r="H113" s="28"/>
      <c r="I113" s="28"/>
      <c r="J113" s="28"/>
      <c r="K113" s="28"/>
      <c r="L113" s="28"/>
    </row>
    <row r="114" spans="5:12">
      <c r="E114" s="101"/>
      <c r="F114" s="101"/>
      <c r="G114" s="28"/>
      <c r="H114" s="28"/>
      <c r="I114" s="28"/>
      <c r="J114" s="28"/>
      <c r="K114" s="28"/>
      <c r="L114" s="28"/>
    </row>
    <row r="115" spans="5:12">
      <c r="E115" s="101"/>
      <c r="F115" s="101"/>
      <c r="G115" s="28"/>
      <c r="H115" s="28"/>
      <c r="I115" s="28"/>
      <c r="J115" s="28"/>
      <c r="K115" s="28"/>
      <c r="L115" s="28"/>
    </row>
    <row r="116" spans="5:12">
      <c r="E116" s="101"/>
      <c r="F116" s="101"/>
      <c r="G116" s="28"/>
      <c r="H116" s="28"/>
      <c r="I116" s="28"/>
      <c r="J116" s="28"/>
      <c r="K116" s="28"/>
      <c r="L116" s="28"/>
    </row>
    <row r="117" spans="5:12">
      <c r="E117" s="101"/>
      <c r="F117" s="101"/>
      <c r="G117" s="28"/>
      <c r="H117" s="28"/>
      <c r="I117" s="28"/>
      <c r="J117" s="28"/>
      <c r="K117" s="28"/>
      <c r="L117" s="28"/>
    </row>
    <row r="118" spans="5:12">
      <c r="E118" s="101"/>
      <c r="F118" s="101"/>
      <c r="G118" s="28"/>
      <c r="H118" s="28"/>
      <c r="I118" s="28"/>
      <c r="J118" s="28"/>
      <c r="K118" s="28"/>
      <c r="L118" s="28"/>
    </row>
    <row r="119" spans="5:12">
      <c r="E119" s="101"/>
      <c r="F119" s="101"/>
      <c r="G119" s="28"/>
      <c r="H119" s="28"/>
      <c r="I119" s="28"/>
      <c r="J119" s="28"/>
      <c r="K119" s="28"/>
      <c r="L119" s="28"/>
    </row>
    <row r="120" spans="5:12">
      <c r="E120" s="101"/>
      <c r="F120" s="101"/>
      <c r="G120" s="28"/>
      <c r="H120" s="28"/>
      <c r="I120" s="28"/>
      <c r="J120" s="28"/>
      <c r="K120" s="28"/>
      <c r="L120" s="28"/>
    </row>
    <row r="121" spans="5:12">
      <c r="E121" s="101"/>
      <c r="F121" s="101"/>
      <c r="G121" s="28"/>
      <c r="H121" s="28"/>
      <c r="I121" s="28"/>
      <c r="J121" s="28"/>
      <c r="K121" s="28"/>
      <c r="L121" s="28"/>
    </row>
    <row r="122" spans="5:12">
      <c r="E122" s="101"/>
      <c r="F122" s="101"/>
      <c r="G122" s="28"/>
      <c r="H122" s="28"/>
      <c r="I122" s="28"/>
      <c r="J122" s="28"/>
      <c r="K122" s="28"/>
      <c r="L122" s="28"/>
    </row>
    <row r="123" spans="5:12">
      <c r="E123" s="101"/>
      <c r="F123" s="101"/>
      <c r="G123" s="28"/>
      <c r="H123" s="28"/>
      <c r="I123" s="28"/>
      <c r="J123" s="28"/>
      <c r="K123" s="28"/>
      <c r="L123" s="28"/>
    </row>
    <row r="124" spans="5:12">
      <c r="E124" s="101"/>
      <c r="F124" s="101"/>
      <c r="G124" s="28"/>
      <c r="H124" s="28"/>
      <c r="I124" s="28"/>
      <c r="J124" s="28"/>
      <c r="K124" s="28"/>
      <c r="L124" s="28"/>
    </row>
    <row r="125" spans="5:12">
      <c r="E125" s="101"/>
      <c r="F125" s="101"/>
      <c r="G125" s="28"/>
      <c r="H125" s="28"/>
      <c r="I125" s="28"/>
      <c r="J125" s="28"/>
      <c r="K125" s="28"/>
      <c r="L125" s="28"/>
    </row>
    <row r="126" spans="5:12">
      <c r="E126" s="101"/>
      <c r="F126" s="101"/>
      <c r="G126" s="28"/>
      <c r="H126" s="28"/>
      <c r="I126" s="28"/>
      <c r="J126" s="28"/>
      <c r="K126" s="28"/>
      <c r="L126" s="28"/>
    </row>
    <row r="127" spans="5:12">
      <c r="E127" s="101"/>
      <c r="F127" s="101"/>
      <c r="G127" s="28"/>
      <c r="H127" s="28"/>
      <c r="I127" s="28"/>
      <c r="J127" s="28"/>
      <c r="K127" s="28"/>
      <c r="L127" s="28"/>
    </row>
    <row r="128" spans="5:12">
      <c r="E128" s="101"/>
      <c r="F128" s="101"/>
      <c r="G128" s="28"/>
      <c r="H128" s="28"/>
      <c r="I128" s="28"/>
      <c r="J128" s="28"/>
      <c r="K128" s="28"/>
      <c r="L128" s="28"/>
    </row>
    <row r="129" spans="5:12">
      <c r="E129" s="101"/>
      <c r="F129" s="101"/>
      <c r="G129" s="28"/>
      <c r="H129" s="28"/>
      <c r="I129" s="28"/>
      <c r="J129" s="28"/>
      <c r="K129" s="28"/>
      <c r="L129" s="28"/>
    </row>
    <row r="130" spans="5:12">
      <c r="E130" s="101"/>
      <c r="F130" s="101"/>
      <c r="G130" s="28"/>
      <c r="H130" s="28"/>
      <c r="I130" s="28"/>
      <c r="J130" s="28"/>
      <c r="K130" s="28"/>
      <c r="L130" s="28"/>
    </row>
    <row r="131" spans="5:12">
      <c r="E131" s="101"/>
      <c r="F131" s="101"/>
      <c r="G131" s="28"/>
      <c r="H131" s="28"/>
      <c r="I131" s="28"/>
      <c r="J131" s="28"/>
      <c r="K131" s="28"/>
      <c r="L131" s="28"/>
    </row>
    <row r="132" spans="5:12">
      <c r="E132" s="101"/>
      <c r="F132" s="101"/>
      <c r="G132" s="28"/>
      <c r="H132" s="28"/>
      <c r="I132" s="28"/>
      <c r="J132" s="28"/>
      <c r="K132" s="28"/>
      <c r="L132" s="28"/>
    </row>
    <row r="133" spans="5:12">
      <c r="E133" s="101"/>
      <c r="F133" s="101"/>
      <c r="G133" s="28"/>
      <c r="H133" s="28"/>
      <c r="I133" s="28"/>
      <c r="J133" s="28"/>
      <c r="K133" s="28"/>
      <c r="L133" s="28"/>
    </row>
    <row r="134" spans="5:12">
      <c r="E134" s="101"/>
      <c r="F134" s="101"/>
      <c r="G134" s="28"/>
      <c r="H134" s="28"/>
      <c r="I134" s="28"/>
      <c r="J134" s="28"/>
      <c r="K134" s="28"/>
      <c r="L134" s="28"/>
    </row>
    <row r="135" spans="5:12">
      <c r="E135" s="101"/>
      <c r="F135" s="101"/>
      <c r="G135" s="28"/>
      <c r="H135" s="28"/>
      <c r="I135" s="28"/>
      <c r="J135" s="28"/>
      <c r="K135" s="28"/>
      <c r="L135" s="28"/>
    </row>
    <row r="136" spans="5:12">
      <c r="E136" s="101"/>
      <c r="F136" s="101"/>
      <c r="G136" s="28"/>
      <c r="H136" s="28"/>
      <c r="I136" s="28"/>
      <c r="J136" s="28"/>
      <c r="K136" s="28"/>
      <c r="L136" s="28"/>
    </row>
    <row r="137" spans="5:12">
      <c r="E137" s="101"/>
      <c r="F137" s="101"/>
      <c r="G137" s="28"/>
      <c r="H137" s="28"/>
      <c r="I137" s="28"/>
      <c r="J137" s="28"/>
      <c r="K137" s="28"/>
      <c r="L137" s="28"/>
    </row>
    <row r="138" spans="5:12">
      <c r="E138" s="101"/>
      <c r="F138" s="101"/>
      <c r="G138" s="28"/>
      <c r="H138" s="28"/>
      <c r="I138" s="28"/>
      <c r="J138" s="28"/>
      <c r="K138" s="28"/>
      <c r="L138" s="28"/>
    </row>
    <row r="139" spans="5:12">
      <c r="E139" s="101"/>
      <c r="F139" s="101"/>
      <c r="G139" s="28"/>
      <c r="H139" s="28"/>
      <c r="I139" s="28"/>
      <c r="J139" s="28"/>
      <c r="K139" s="28"/>
      <c r="L139" s="28"/>
    </row>
    <row r="140" spans="5:12">
      <c r="E140" s="101"/>
      <c r="F140" s="101"/>
      <c r="G140" s="28"/>
      <c r="H140" s="28"/>
      <c r="I140" s="28"/>
      <c r="J140" s="28"/>
      <c r="K140" s="28"/>
      <c r="L140" s="28"/>
    </row>
    <row r="141" spans="5:12">
      <c r="E141" s="101"/>
      <c r="F141" s="101"/>
      <c r="G141" s="28"/>
      <c r="H141" s="28"/>
      <c r="I141" s="28"/>
      <c r="J141" s="28"/>
      <c r="K141" s="28"/>
      <c r="L141" s="28"/>
    </row>
    <row r="142" spans="5:12">
      <c r="E142" s="101"/>
      <c r="F142" s="101"/>
      <c r="G142" s="28"/>
      <c r="H142" s="28"/>
      <c r="I142" s="28"/>
      <c r="J142" s="28"/>
      <c r="K142" s="28"/>
      <c r="L142" s="28"/>
    </row>
    <row r="143" spans="5:12">
      <c r="E143" s="101"/>
      <c r="F143" s="101"/>
      <c r="G143" s="28"/>
      <c r="H143" s="28"/>
      <c r="I143" s="28"/>
      <c r="J143" s="28"/>
      <c r="K143" s="28"/>
      <c r="L143" s="28"/>
    </row>
    <row r="144" spans="5:12">
      <c r="E144" s="101"/>
      <c r="F144" s="101"/>
      <c r="G144" s="28"/>
      <c r="H144" s="28"/>
      <c r="I144" s="28"/>
      <c r="J144" s="28"/>
      <c r="K144" s="28"/>
      <c r="L144" s="28"/>
    </row>
    <row r="145" spans="5:12">
      <c r="E145" s="101"/>
      <c r="F145" s="101"/>
      <c r="G145" s="28"/>
      <c r="H145" s="28"/>
      <c r="I145" s="28"/>
      <c r="J145" s="28"/>
      <c r="K145" s="28"/>
      <c r="L145" s="28"/>
    </row>
    <row r="146" spans="5:12">
      <c r="E146" s="101"/>
      <c r="F146" s="101"/>
      <c r="G146" s="28"/>
      <c r="H146" s="28"/>
      <c r="I146" s="28"/>
      <c r="J146" s="28"/>
      <c r="K146" s="28"/>
      <c r="L146" s="28"/>
    </row>
    <row r="147" spans="5:12">
      <c r="E147" s="101"/>
      <c r="F147" s="101"/>
      <c r="G147" s="28"/>
      <c r="H147" s="28"/>
      <c r="I147" s="28"/>
      <c r="J147" s="28"/>
      <c r="K147" s="28"/>
      <c r="L147" s="28"/>
    </row>
    <row r="148" spans="5:12">
      <c r="E148" s="101"/>
      <c r="F148" s="101"/>
      <c r="G148" s="28"/>
      <c r="H148" s="28"/>
      <c r="I148" s="28"/>
      <c r="J148" s="28"/>
      <c r="K148" s="28"/>
      <c r="L148" s="28"/>
    </row>
    <row r="149" spans="5:12">
      <c r="E149" s="101"/>
      <c r="F149" s="101"/>
      <c r="G149" s="28"/>
      <c r="H149" s="28"/>
      <c r="I149" s="28"/>
      <c r="J149" s="28"/>
      <c r="K149" s="28"/>
      <c r="L149" s="28"/>
    </row>
    <row r="150" spans="5:12">
      <c r="E150" s="101"/>
      <c r="F150" s="101"/>
      <c r="G150" s="28"/>
      <c r="H150" s="28"/>
      <c r="I150" s="28"/>
      <c r="J150" s="28"/>
      <c r="K150" s="28"/>
      <c r="L150" s="28"/>
    </row>
    <row r="151" spans="5:12">
      <c r="E151" s="101"/>
      <c r="F151" s="101"/>
      <c r="G151" s="28"/>
      <c r="H151" s="28"/>
      <c r="I151" s="28"/>
      <c r="J151" s="28"/>
      <c r="K151" s="28"/>
      <c r="L151" s="28"/>
    </row>
    <row r="152" spans="5:12">
      <c r="E152" s="101"/>
      <c r="F152" s="101"/>
      <c r="G152" s="28"/>
      <c r="H152" s="28"/>
      <c r="I152" s="28"/>
      <c r="J152" s="28"/>
      <c r="K152" s="28"/>
      <c r="L152" s="28"/>
    </row>
    <row r="153" spans="5:12">
      <c r="E153" s="101"/>
      <c r="F153" s="101"/>
      <c r="G153" s="28"/>
      <c r="H153" s="28"/>
      <c r="I153" s="28"/>
      <c r="J153" s="28"/>
      <c r="K153" s="28"/>
      <c r="L153" s="28"/>
    </row>
    <row r="154" spans="5:12">
      <c r="E154" s="101"/>
      <c r="F154" s="101"/>
      <c r="G154" s="28"/>
      <c r="H154" s="28"/>
      <c r="I154" s="28"/>
      <c r="J154" s="28"/>
      <c r="K154" s="28"/>
      <c r="L154" s="28"/>
    </row>
    <row r="155" spans="5:12">
      <c r="E155" s="101"/>
      <c r="F155" s="101"/>
      <c r="G155" s="28"/>
      <c r="H155" s="28"/>
      <c r="I155" s="28"/>
      <c r="J155" s="28"/>
      <c r="K155" s="28"/>
      <c r="L155" s="28"/>
    </row>
    <row r="156" spans="5:12">
      <c r="E156" s="101"/>
      <c r="F156" s="101"/>
      <c r="G156" s="28"/>
      <c r="H156" s="28"/>
      <c r="I156" s="28"/>
      <c r="J156" s="28"/>
      <c r="K156" s="28"/>
      <c r="L156" s="28"/>
    </row>
    <row r="157" spans="5:12">
      <c r="E157" s="101"/>
      <c r="F157" s="101"/>
      <c r="G157" s="28"/>
      <c r="H157" s="28"/>
      <c r="I157" s="28"/>
      <c r="J157" s="28"/>
      <c r="K157" s="28"/>
      <c r="L157" s="28"/>
    </row>
    <row r="158" spans="5:12">
      <c r="E158" s="101"/>
      <c r="F158" s="101"/>
      <c r="G158" s="28"/>
      <c r="H158" s="28"/>
      <c r="I158" s="28"/>
      <c r="J158" s="28"/>
      <c r="K158" s="28"/>
      <c r="L158" s="28"/>
    </row>
    <row r="159" spans="5:12">
      <c r="E159" s="101"/>
      <c r="F159" s="101"/>
      <c r="G159" s="28"/>
      <c r="H159" s="28"/>
      <c r="I159" s="28"/>
      <c r="J159" s="28"/>
      <c r="K159" s="28"/>
      <c r="L159" s="28"/>
    </row>
    <row r="160" spans="5:12">
      <c r="E160" s="101"/>
      <c r="F160" s="101"/>
      <c r="G160" s="28"/>
      <c r="H160" s="28"/>
      <c r="I160" s="28"/>
      <c r="J160" s="28"/>
      <c r="K160" s="28"/>
      <c r="L160" s="28"/>
    </row>
    <row r="161" spans="5:12">
      <c r="E161" s="101"/>
      <c r="F161" s="101"/>
      <c r="G161" s="28"/>
      <c r="H161" s="28"/>
      <c r="I161" s="28"/>
      <c r="J161" s="28"/>
      <c r="K161" s="28"/>
      <c r="L161" s="28"/>
    </row>
    <row r="162" spans="5:12">
      <c r="E162" s="101"/>
      <c r="F162" s="101"/>
      <c r="G162" s="28"/>
      <c r="H162" s="28"/>
      <c r="I162" s="28"/>
      <c r="J162" s="28"/>
      <c r="K162" s="28"/>
      <c r="L162" s="28"/>
    </row>
    <row r="163" spans="5:12">
      <c r="E163" s="101"/>
      <c r="F163" s="101"/>
      <c r="G163" s="28"/>
      <c r="H163" s="28"/>
      <c r="I163" s="28"/>
      <c r="J163" s="28"/>
      <c r="K163" s="28"/>
      <c r="L163" s="28"/>
    </row>
    <row r="164" spans="5:12">
      <c r="E164" s="101"/>
      <c r="F164" s="101"/>
      <c r="G164" s="28"/>
      <c r="H164" s="28"/>
      <c r="I164" s="28"/>
      <c r="J164" s="28"/>
      <c r="K164" s="28"/>
      <c r="L164" s="28"/>
    </row>
    <row r="165" spans="5:12">
      <c r="E165" s="101"/>
      <c r="F165" s="101"/>
      <c r="G165" s="28"/>
      <c r="H165" s="28"/>
      <c r="I165" s="28"/>
      <c r="J165" s="28"/>
      <c r="K165" s="28"/>
      <c r="L165" s="28"/>
    </row>
    <row r="166" spans="5:12">
      <c r="E166" s="101"/>
      <c r="F166" s="101"/>
      <c r="G166" s="28"/>
      <c r="H166" s="28"/>
      <c r="I166" s="28"/>
      <c r="J166" s="28"/>
      <c r="K166" s="28"/>
      <c r="L166" s="28"/>
    </row>
    <row r="167" spans="5:12">
      <c r="E167" s="101"/>
      <c r="F167" s="101"/>
      <c r="G167" s="28"/>
      <c r="H167" s="28"/>
      <c r="I167" s="28"/>
      <c r="J167" s="28"/>
      <c r="K167" s="28"/>
      <c r="L167" s="28"/>
    </row>
    <row r="168" spans="5:12">
      <c r="E168" s="101"/>
      <c r="F168" s="101"/>
      <c r="G168" s="28"/>
      <c r="H168" s="28"/>
      <c r="I168" s="28"/>
      <c r="J168" s="28"/>
      <c r="K168" s="28"/>
      <c r="L168" s="28"/>
    </row>
    <row r="169" spans="5:12">
      <c r="E169" s="101"/>
      <c r="F169" s="101"/>
      <c r="G169" s="28"/>
      <c r="H169" s="28"/>
      <c r="I169" s="28"/>
      <c r="J169" s="28"/>
      <c r="K169" s="28"/>
      <c r="L169" s="28"/>
    </row>
    <row r="170" spans="5:12">
      <c r="E170" s="101"/>
      <c r="F170" s="101"/>
      <c r="G170" s="28"/>
      <c r="H170" s="28"/>
      <c r="I170" s="28"/>
      <c r="J170" s="28"/>
      <c r="K170" s="28"/>
      <c r="L170" s="28"/>
    </row>
    <row r="171" spans="5:12">
      <c r="E171" s="101"/>
      <c r="F171" s="101"/>
      <c r="G171" s="28"/>
      <c r="H171" s="28"/>
      <c r="I171" s="28"/>
      <c r="J171" s="28"/>
      <c r="K171" s="28"/>
      <c r="L171" s="28"/>
    </row>
    <row r="172" spans="5:12">
      <c r="E172" s="101"/>
      <c r="F172" s="101"/>
      <c r="G172" s="28"/>
      <c r="H172" s="28"/>
      <c r="I172" s="28"/>
      <c r="J172" s="28"/>
      <c r="K172" s="28"/>
      <c r="L172" s="28"/>
    </row>
    <row r="173" spans="5:12">
      <c r="E173" s="101"/>
      <c r="F173" s="101"/>
      <c r="G173" s="28"/>
      <c r="H173" s="28"/>
      <c r="I173" s="28"/>
      <c r="J173" s="28"/>
      <c r="K173" s="28"/>
      <c r="L173" s="28"/>
    </row>
    <row r="174" spans="5:12">
      <c r="E174" s="101"/>
      <c r="F174" s="101"/>
      <c r="G174" s="28"/>
      <c r="H174" s="28"/>
      <c r="I174" s="28"/>
      <c r="J174" s="28"/>
      <c r="K174" s="28"/>
      <c r="L174" s="28"/>
    </row>
    <row r="175" spans="5:12">
      <c r="E175" s="101"/>
      <c r="F175" s="101"/>
      <c r="G175" s="28"/>
      <c r="H175" s="28"/>
      <c r="I175" s="28"/>
      <c r="J175" s="28"/>
      <c r="K175" s="28"/>
      <c r="L175" s="28"/>
    </row>
    <row r="176" spans="5:12">
      <c r="E176" s="101"/>
      <c r="F176" s="101"/>
      <c r="G176" s="28"/>
      <c r="H176" s="28"/>
      <c r="I176" s="28"/>
      <c r="J176" s="28"/>
      <c r="K176" s="28"/>
      <c r="L176" s="28"/>
    </row>
    <row r="177" spans="5:12">
      <c r="E177" s="101"/>
      <c r="F177" s="101"/>
      <c r="G177" s="28"/>
      <c r="H177" s="28"/>
      <c r="I177" s="28"/>
      <c r="J177" s="28"/>
      <c r="K177" s="28"/>
      <c r="L177" s="28"/>
    </row>
    <row r="178" spans="5:12">
      <c r="E178" s="101"/>
      <c r="F178" s="101"/>
      <c r="G178" s="28"/>
      <c r="H178" s="28"/>
      <c r="I178" s="28"/>
      <c r="J178" s="28"/>
      <c r="K178" s="28"/>
      <c r="L178" s="28"/>
    </row>
    <row r="179" spans="5:12">
      <c r="E179" s="101"/>
      <c r="F179" s="101"/>
      <c r="G179" s="28"/>
      <c r="H179" s="28"/>
      <c r="I179" s="28"/>
      <c r="J179" s="28"/>
      <c r="K179" s="28"/>
      <c r="L179" s="28"/>
    </row>
    <row r="180" spans="5:12">
      <c r="E180" s="101"/>
      <c r="F180" s="101"/>
      <c r="G180" s="28"/>
      <c r="H180" s="28"/>
      <c r="I180" s="28"/>
      <c r="J180" s="28"/>
      <c r="K180" s="28"/>
      <c r="L180" s="28"/>
    </row>
    <row r="181" spans="5:12">
      <c r="E181" s="101"/>
      <c r="F181" s="101"/>
      <c r="G181" s="28"/>
      <c r="H181" s="28"/>
      <c r="I181" s="28"/>
      <c r="J181" s="28"/>
      <c r="K181" s="28"/>
      <c r="L181" s="28"/>
    </row>
    <row r="182" spans="5:12">
      <c r="E182" s="101"/>
      <c r="F182" s="101"/>
      <c r="G182" s="28"/>
      <c r="H182" s="28"/>
      <c r="I182" s="28"/>
      <c r="J182" s="28"/>
      <c r="K182" s="28"/>
      <c r="L182" s="28"/>
    </row>
    <row r="183" spans="5:12">
      <c r="E183" s="101"/>
      <c r="F183" s="101"/>
      <c r="G183" s="28"/>
      <c r="H183" s="28"/>
      <c r="I183" s="28"/>
      <c r="J183" s="28"/>
      <c r="K183" s="28"/>
      <c r="L183" s="28"/>
    </row>
    <row r="184" spans="5:12">
      <c r="E184" s="101"/>
      <c r="F184" s="101"/>
      <c r="G184" s="28"/>
      <c r="H184" s="28"/>
      <c r="I184" s="28"/>
      <c r="J184" s="28"/>
      <c r="K184" s="28"/>
      <c r="L184" s="28"/>
    </row>
    <row r="185" spans="5:12">
      <c r="E185" s="101"/>
      <c r="F185" s="101"/>
      <c r="G185" s="28"/>
      <c r="H185" s="28"/>
      <c r="I185" s="28"/>
      <c r="J185" s="28"/>
      <c r="K185" s="28"/>
      <c r="L185" s="28"/>
    </row>
    <row r="186" spans="5:12">
      <c r="E186" s="101"/>
      <c r="F186" s="101"/>
      <c r="G186" s="28"/>
      <c r="H186" s="28"/>
      <c r="I186" s="28"/>
      <c r="J186" s="28"/>
      <c r="K186" s="28"/>
      <c r="L186" s="28"/>
    </row>
    <row r="187" spans="5:12">
      <c r="E187" s="101"/>
      <c r="F187" s="101"/>
      <c r="G187" s="28"/>
      <c r="H187" s="28"/>
      <c r="I187" s="28"/>
      <c r="J187" s="28"/>
      <c r="K187" s="28"/>
      <c r="L187" s="28"/>
    </row>
    <row r="188" spans="5:12">
      <c r="E188" s="101"/>
      <c r="F188" s="101"/>
      <c r="G188" s="28"/>
      <c r="H188" s="28"/>
      <c r="I188" s="28"/>
      <c r="J188" s="28"/>
      <c r="K188" s="28"/>
      <c r="L188" s="28"/>
    </row>
    <row r="189" spans="5:12">
      <c r="E189" s="101"/>
      <c r="F189" s="101"/>
      <c r="G189" s="28"/>
      <c r="H189" s="28"/>
      <c r="I189" s="28"/>
      <c r="J189" s="28"/>
      <c r="K189" s="28"/>
      <c r="L189" s="28"/>
    </row>
    <row r="190" spans="5:12">
      <c r="E190" s="101"/>
      <c r="F190" s="101"/>
      <c r="G190" s="28"/>
      <c r="H190" s="28"/>
      <c r="I190" s="28"/>
      <c r="J190" s="28"/>
      <c r="K190" s="28"/>
      <c r="L190" s="28"/>
    </row>
    <row r="191" spans="5:12">
      <c r="E191" s="101"/>
      <c r="F191" s="101"/>
      <c r="G191" s="28"/>
      <c r="H191" s="28"/>
      <c r="I191" s="28"/>
      <c r="J191" s="28"/>
      <c r="K191" s="28"/>
      <c r="L191" s="28"/>
    </row>
    <row r="192" spans="5:12">
      <c r="E192" s="101"/>
      <c r="F192" s="101"/>
      <c r="G192" s="28"/>
      <c r="H192" s="28"/>
      <c r="I192" s="28"/>
      <c r="J192" s="28"/>
      <c r="K192" s="28"/>
      <c r="L192" s="28"/>
    </row>
    <row r="193" spans="5:12">
      <c r="E193" s="101"/>
      <c r="F193" s="101"/>
      <c r="G193" s="28"/>
      <c r="H193" s="28"/>
      <c r="I193" s="28"/>
      <c r="J193" s="28"/>
      <c r="K193" s="28"/>
      <c r="L193" s="28"/>
    </row>
    <row r="194" spans="5:12">
      <c r="E194" s="101"/>
      <c r="F194" s="101"/>
      <c r="G194" s="28"/>
      <c r="H194" s="28"/>
      <c r="I194" s="28"/>
      <c r="J194" s="28"/>
      <c r="K194" s="28"/>
      <c r="L194" s="28"/>
    </row>
    <row r="195" spans="5:12">
      <c r="E195" s="101"/>
      <c r="F195" s="101"/>
      <c r="G195" s="28"/>
      <c r="H195" s="28"/>
      <c r="I195" s="28"/>
      <c r="J195" s="28"/>
      <c r="K195" s="28"/>
      <c r="L195" s="28"/>
    </row>
    <row r="196" spans="5:12">
      <c r="E196" s="101"/>
      <c r="F196" s="101"/>
      <c r="G196" s="28"/>
      <c r="H196" s="28"/>
      <c r="I196" s="28"/>
      <c r="J196" s="28"/>
      <c r="K196" s="28"/>
      <c r="L196" s="28"/>
    </row>
    <row r="197" spans="5:12">
      <c r="E197" s="101"/>
      <c r="F197" s="101"/>
      <c r="G197" s="28"/>
      <c r="H197" s="28"/>
      <c r="I197" s="28"/>
      <c r="J197" s="28"/>
      <c r="K197" s="28"/>
      <c r="L197" s="28"/>
    </row>
    <row r="198" spans="5:12">
      <c r="E198" s="101"/>
      <c r="F198" s="101"/>
      <c r="G198" s="28"/>
      <c r="H198" s="28"/>
      <c r="I198" s="28"/>
      <c r="J198" s="28"/>
      <c r="K198" s="28"/>
      <c r="L198" s="28"/>
    </row>
    <row r="199" spans="5:12">
      <c r="E199" s="101"/>
      <c r="F199" s="101"/>
      <c r="G199" s="28"/>
      <c r="H199" s="28"/>
      <c r="I199" s="28"/>
      <c r="J199" s="28"/>
      <c r="K199" s="28"/>
      <c r="L199" s="28"/>
    </row>
    <row r="200" spans="5:12">
      <c r="E200" s="101"/>
      <c r="F200" s="101"/>
      <c r="G200" s="28"/>
      <c r="H200" s="28"/>
      <c r="I200" s="28"/>
      <c r="J200" s="28"/>
      <c r="K200" s="28"/>
      <c r="L200" s="28"/>
    </row>
    <row r="201" spans="5:12">
      <c r="E201" s="101"/>
      <c r="F201" s="101"/>
      <c r="G201" s="28"/>
      <c r="H201" s="28"/>
      <c r="I201" s="28"/>
      <c r="J201" s="28"/>
      <c r="K201" s="28"/>
      <c r="L201" s="28"/>
    </row>
    <row r="202" spans="5:12">
      <c r="E202" s="101"/>
      <c r="F202" s="101"/>
      <c r="G202" s="28"/>
      <c r="H202" s="28"/>
      <c r="I202" s="28"/>
      <c r="J202" s="28"/>
      <c r="K202" s="28"/>
      <c r="L202" s="28"/>
    </row>
    <row r="203" spans="5:12">
      <c r="E203" s="101"/>
      <c r="F203" s="101"/>
      <c r="G203" s="28"/>
      <c r="H203" s="28"/>
      <c r="I203" s="28"/>
      <c r="J203" s="28"/>
      <c r="K203" s="28"/>
      <c r="L203" s="28"/>
    </row>
    <row r="204" spans="5:12">
      <c r="E204" s="101"/>
      <c r="F204" s="101"/>
      <c r="G204" s="28"/>
      <c r="H204" s="28"/>
      <c r="I204" s="28"/>
      <c r="J204" s="28"/>
      <c r="K204" s="28"/>
      <c r="L204" s="28"/>
    </row>
    <row r="205" spans="5:12">
      <c r="E205" s="101"/>
      <c r="F205" s="101"/>
      <c r="G205" s="28"/>
      <c r="H205" s="28"/>
      <c r="I205" s="28"/>
      <c r="J205" s="28"/>
      <c r="K205" s="28"/>
      <c r="L205" s="28"/>
    </row>
    <row r="206" spans="5:12">
      <c r="E206" s="101"/>
      <c r="F206" s="101"/>
      <c r="G206" s="28"/>
      <c r="H206" s="28"/>
      <c r="I206" s="28"/>
      <c r="J206" s="28"/>
      <c r="K206" s="28"/>
      <c r="L206" s="28"/>
    </row>
    <row r="207" spans="5:12">
      <c r="E207" s="101"/>
      <c r="F207" s="101"/>
      <c r="G207" s="28"/>
      <c r="H207" s="28"/>
      <c r="I207" s="28"/>
      <c r="J207" s="28"/>
      <c r="K207" s="28"/>
      <c r="L207" s="28"/>
    </row>
    <row r="208" spans="5:12">
      <c r="E208" s="101"/>
      <c r="F208" s="101"/>
      <c r="G208" s="28"/>
      <c r="H208" s="28"/>
      <c r="I208" s="28"/>
      <c r="J208" s="28"/>
      <c r="K208" s="28"/>
      <c r="L208" s="28"/>
    </row>
    <row r="209" spans="5:12">
      <c r="E209" s="101"/>
      <c r="F209" s="101"/>
      <c r="G209" s="28"/>
      <c r="H209" s="28"/>
      <c r="I209" s="28"/>
      <c r="J209" s="28"/>
      <c r="K209" s="28"/>
      <c r="L209" s="28"/>
    </row>
    <row r="210" spans="5:12">
      <c r="E210" s="101"/>
      <c r="F210" s="101"/>
      <c r="G210" s="28"/>
      <c r="H210" s="28"/>
      <c r="I210" s="28"/>
      <c r="J210" s="28"/>
      <c r="K210" s="28"/>
      <c r="L210" s="28"/>
    </row>
    <row r="211" spans="5:12">
      <c r="E211" s="101"/>
      <c r="F211" s="101"/>
      <c r="G211" s="28"/>
      <c r="H211" s="28"/>
      <c r="I211" s="28"/>
      <c r="J211" s="28"/>
      <c r="K211" s="28"/>
      <c r="L211" s="28"/>
    </row>
    <row r="212" spans="5:12">
      <c r="E212" s="101"/>
      <c r="F212" s="101"/>
      <c r="G212" s="28"/>
      <c r="H212" s="28"/>
      <c r="I212" s="28"/>
      <c r="J212" s="28"/>
      <c r="K212" s="28"/>
      <c r="L212" s="28"/>
    </row>
    <row r="213" spans="5:12">
      <c r="E213" s="101"/>
      <c r="F213" s="101"/>
      <c r="G213" s="28"/>
      <c r="H213" s="28"/>
      <c r="I213" s="28"/>
      <c r="J213" s="28"/>
      <c r="K213" s="28"/>
      <c r="L213" s="28"/>
    </row>
    <row r="214" spans="5:12">
      <c r="E214" s="101"/>
      <c r="F214" s="101"/>
      <c r="G214" s="28"/>
      <c r="H214" s="28"/>
      <c r="I214" s="28"/>
      <c r="J214" s="28"/>
      <c r="K214" s="28"/>
      <c r="L214" s="28"/>
    </row>
    <row r="215" spans="5:12">
      <c r="E215" s="101"/>
      <c r="F215" s="101"/>
      <c r="G215" s="28"/>
      <c r="H215" s="28"/>
      <c r="I215" s="28"/>
      <c r="J215" s="28"/>
      <c r="K215" s="28"/>
      <c r="L215" s="28"/>
    </row>
    <row r="216" spans="5:12">
      <c r="E216" s="101"/>
      <c r="F216" s="101"/>
      <c r="G216" s="28"/>
      <c r="H216" s="28"/>
      <c r="I216" s="28"/>
      <c r="J216" s="28"/>
      <c r="K216" s="28"/>
      <c r="L216" s="28"/>
    </row>
    <row r="217" spans="5:12">
      <c r="E217" s="101"/>
      <c r="F217" s="101"/>
      <c r="G217" s="28"/>
      <c r="H217" s="28"/>
      <c r="I217" s="28"/>
      <c r="J217" s="28"/>
      <c r="K217" s="28"/>
      <c r="L217" s="28"/>
    </row>
    <row r="218" spans="5:12">
      <c r="E218" s="101"/>
      <c r="F218" s="101"/>
      <c r="G218" s="28"/>
      <c r="H218" s="28"/>
      <c r="I218" s="28"/>
      <c r="J218" s="28"/>
      <c r="K218" s="28"/>
      <c r="L218" s="28"/>
    </row>
    <row r="219" spans="5:12">
      <c r="E219" s="101"/>
      <c r="F219" s="101"/>
      <c r="G219" s="28"/>
      <c r="H219" s="28"/>
      <c r="I219" s="28"/>
      <c r="J219" s="28"/>
      <c r="K219" s="28"/>
      <c r="L219" s="28"/>
    </row>
    <row r="220" spans="5:12">
      <c r="E220" s="101"/>
      <c r="F220" s="101"/>
      <c r="G220" s="28"/>
      <c r="H220" s="28"/>
      <c r="I220" s="28"/>
      <c r="J220" s="28"/>
      <c r="K220" s="28"/>
      <c r="L220" s="28"/>
    </row>
    <row r="221" spans="5:12">
      <c r="E221" s="101"/>
      <c r="F221" s="101"/>
      <c r="G221" s="28"/>
      <c r="H221" s="28"/>
      <c r="I221" s="28"/>
      <c r="J221" s="28"/>
      <c r="K221" s="28"/>
      <c r="L221" s="28"/>
    </row>
    <row r="222" spans="5:12">
      <c r="E222" s="101"/>
      <c r="F222" s="101"/>
      <c r="G222" s="28"/>
      <c r="H222" s="28"/>
      <c r="I222" s="28"/>
      <c r="J222" s="28"/>
      <c r="K222" s="28"/>
      <c r="L222" s="28"/>
    </row>
    <row r="223" spans="5:12">
      <c r="E223" s="101"/>
      <c r="F223" s="101"/>
      <c r="G223" s="28"/>
      <c r="H223" s="28"/>
      <c r="I223" s="28"/>
      <c r="J223" s="28"/>
      <c r="K223" s="28"/>
      <c r="L223" s="28"/>
    </row>
    <row r="224" spans="5:12">
      <c r="E224" s="101"/>
      <c r="F224" s="101"/>
      <c r="G224" s="28"/>
      <c r="H224" s="28"/>
      <c r="I224" s="28"/>
      <c r="J224" s="28"/>
      <c r="K224" s="28"/>
      <c r="L224" s="28"/>
    </row>
    <row r="225" spans="5:12">
      <c r="E225" s="101"/>
      <c r="F225" s="101"/>
      <c r="G225" s="28"/>
      <c r="H225" s="28"/>
      <c r="I225" s="28"/>
      <c r="J225" s="28"/>
      <c r="K225" s="28"/>
      <c r="L225" s="28"/>
    </row>
    <row r="226" spans="5:12">
      <c r="E226" s="101"/>
      <c r="F226" s="101"/>
      <c r="G226" s="28"/>
      <c r="H226" s="28"/>
      <c r="I226" s="28"/>
      <c r="J226" s="28"/>
      <c r="K226" s="28"/>
      <c r="L226" s="28"/>
    </row>
    <row r="227" spans="5:12">
      <c r="E227" s="101"/>
      <c r="F227" s="101"/>
      <c r="G227" s="28"/>
      <c r="H227" s="28"/>
      <c r="I227" s="28"/>
      <c r="J227" s="28"/>
      <c r="K227" s="28"/>
      <c r="L227" s="28"/>
    </row>
    <row r="228" spans="5:12">
      <c r="E228" s="101"/>
      <c r="F228" s="101"/>
      <c r="G228" s="28"/>
      <c r="H228" s="28"/>
      <c r="I228" s="28"/>
      <c r="J228" s="28"/>
      <c r="K228" s="28"/>
      <c r="L228" s="28"/>
    </row>
    <row r="229" spans="5:12">
      <c r="E229" s="101"/>
      <c r="F229" s="101"/>
      <c r="G229" s="28"/>
      <c r="H229" s="28"/>
      <c r="I229" s="28"/>
      <c r="J229" s="28"/>
      <c r="K229" s="28"/>
      <c r="L229" s="28"/>
    </row>
    <row r="230" spans="5:12">
      <c r="E230" s="101"/>
      <c r="F230" s="101"/>
      <c r="G230" s="28"/>
      <c r="H230" s="28"/>
      <c r="I230" s="28"/>
      <c r="J230" s="28"/>
      <c r="K230" s="28"/>
      <c r="L230" s="28"/>
    </row>
    <row r="231" spans="5:12">
      <c r="E231" s="101"/>
      <c r="F231" s="101"/>
      <c r="G231" s="28"/>
      <c r="H231" s="28"/>
      <c r="I231" s="28"/>
      <c r="J231" s="28"/>
      <c r="K231" s="28"/>
      <c r="L231" s="28"/>
    </row>
    <row r="232" spans="5:12">
      <c r="E232" s="101"/>
      <c r="F232" s="101"/>
      <c r="G232" s="28"/>
      <c r="H232" s="28"/>
      <c r="I232" s="28"/>
      <c r="J232" s="28"/>
      <c r="K232" s="28"/>
      <c r="L232" s="28"/>
    </row>
    <row r="233" spans="5:12">
      <c r="E233" s="101"/>
      <c r="F233" s="101"/>
      <c r="G233" s="28"/>
      <c r="H233" s="28"/>
      <c r="I233" s="28"/>
      <c r="J233" s="28"/>
      <c r="K233" s="28"/>
      <c r="L233" s="28"/>
    </row>
    <row r="234" spans="5:12">
      <c r="E234" s="101"/>
      <c r="F234" s="101"/>
      <c r="G234" s="28"/>
      <c r="H234" s="28"/>
      <c r="I234" s="28"/>
      <c r="J234" s="28"/>
      <c r="K234" s="28"/>
      <c r="L234" s="28"/>
    </row>
    <row r="235" spans="5:12">
      <c r="E235" s="101"/>
      <c r="F235" s="101"/>
      <c r="G235" s="28"/>
      <c r="H235" s="28"/>
      <c r="I235" s="28"/>
      <c r="J235" s="28"/>
      <c r="K235" s="28"/>
      <c r="L235" s="28"/>
    </row>
    <row r="236" spans="5:12">
      <c r="E236" s="101"/>
      <c r="F236" s="101"/>
      <c r="G236" s="28"/>
      <c r="H236" s="28"/>
      <c r="I236" s="28"/>
      <c r="J236" s="28"/>
      <c r="K236" s="28"/>
      <c r="L236" s="28"/>
    </row>
    <row r="237" spans="5:12">
      <c r="E237" s="101"/>
      <c r="F237" s="101"/>
      <c r="G237" s="28"/>
      <c r="H237" s="28"/>
      <c r="I237" s="28"/>
      <c r="J237" s="28"/>
      <c r="K237" s="28"/>
      <c r="L237" s="28"/>
    </row>
    <row r="238" spans="5:12">
      <c r="E238" s="101"/>
      <c r="F238" s="101"/>
      <c r="G238" s="28"/>
      <c r="H238" s="28"/>
      <c r="I238" s="28"/>
      <c r="J238" s="28"/>
      <c r="K238" s="28"/>
      <c r="L238" s="28"/>
    </row>
    <row r="239" spans="5:12">
      <c r="E239" s="101"/>
      <c r="F239" s="101"/>
      <c r="G239" s="28"/>
      <c r="H239" s="28"/>
      <c r="I239" s="28"/>
      <c r="J239" s="28"/>
      <c r="K239" s="28"/>
      <c r="L239" s="28"/>
    </row>
    <row r="240" spans="5:12">
      <c r="E240" s="101"/>
      <c r="F240" s="101"/>
      <c r="G240" s="28"/>
      <c r="H240" s="28"/>
      <c r="I240" s="28"/>
      <c r="J240" s="28"/>
      <c r="K240" s="28"/>
      <c r="L240" s="28"/>
    </row>
    <row r="241" spans="5:12">
      <c r="E241" s="101"/>
      <c r="F241" s="101"/>
      <c r="G241" s="28"/>
      <c r="H241" s="28"/>
      <c r="I241" s="28"/>
      <c r="J241" s="28"/>
      <c r="K241" s="28"/>
      <c r="L241" s="28"/>
    </row>
    <row r="242" spans="5:12">
      <c r="E242" s="101"/>
      <c r="F242" s="101"/>
      <c r="G242" s="28"/>
      <c r="H242" s="28"/>
      <c r="I242" s="28"/>
      <c r="J242" s="28"/>
      <c r="K242" s="28"/>
      <c r="L242" s="28"/>
    </row>
    <row r="243" spans="5:12">
      <c r="E243" s="101"/>
      <c r="F243" s="101"/>
      <c r="G243" s="28"/>
      <c r="H243" s="28"/>
      <c r="I243" s="28"/>
      <c r="J243" s="28"/>
      <c r="K243" s="28"/>
      <c r="L243" s="28"/>
    </row>
    <row r="244" spans="5:12">
      <c r="E244" s="101"/>
      <c r="F244" s="101"/>
      <c r="G244" s="28"/>
      <c r="H244" s="28"/>
      <c r="I244" s="28"/>
      <c r="J244" s="28"/>
      <c r="K244" s="28"/>
      <c r="L244" s="28"/>
    </row>
    <row r="245" spans="5:12">
      <c r="E245" s="101"/>
      <c r="F245" s="101"/>
      <c r="G245" s="28"/>
      <c r="H245" s="28"/>
      <c r="I245" s="28"/>
      <c r="J245" s="28"/>
      <c r="K245" s="28"/>
      <c r="L245" s="28"/>
    </row>
    <row r="246" spans="5:12">
      <c r="E246" s="101"/>
      <c r="F246" s="101"/>
      <c r="G246" s="28"/>
      <c r="H246" s="28"/>
      <c r="I246" s="28"/>
      <c r="J246" s="28"/>
      <c r="K246" s="28"/>
      <c r="L246" s="28"/>
    </row>
    <row r="247" spans="5:12">
      <c r="E247" s="101"/>
      <c r="F247" s="101"/>
      <c r="G247" s="28"/>
      <c r="H247" s="28"/>
      <c r="I247" s="28"/>
      <c r="J247" s="28"/>
      <c r="K247" s="28"/>
      <c r="L247" s="28"/>
    </row>
    <row r="248" spans="5:12">
      <c r="E248" s="101"/>
      <c r="F248" s="101"/>
      <c r="G248" s="28"/>
      <c r="H248" s="28"/>
      <c r="I248" s="28"/>
      <c r="J248" s="28"/>
      <c r="K248" s="28"/>
      <c r="L248" s="28"/>
    </row>
    <row r="249" spans="5:12">
      <c r="E249" s="101"/>
      <c r="F249" s="101"/>
      <c r="G249" s="28"/>
      <c r="H249" s="28"/>
      <c r="I249" s="28"/>
      <c r="J249" s="28"/>
      <c r="K249" s="28"/>
      <c r="L249" s="28"/>
    </row>
    <row r="250" spans="5:12">
      <c r="E250" s="101"/>
      <c r="F250" s="101"/>
      <c r="G250" s="28"/>
      <c r="H250" s="28"/>
      <c r="I250" s="28"/>
      <c r="J250" s="28"/>
      <c r="K250" s="28"/>
      <c r="L250" s="28"/>
    </row>
    <row r="251" spans="5:12">
      <c r="E251" s="101"/>
      <c r="F251" s="101"/>
      <c r="G251" s="28"/>
      <c r="H251" s="28"/>
      <c r="I251" s="28"/>
      <c r="J251" s="28"/>
      <c r="K251" s="28"/>
      <c r="L251" s="28"/>
    </row>
    <row r="252" spans="5:12">
      <c r="E252" s="101"/>
      <c r="F252" s="101"/>
      <c r="G252" s="28"/>
      <c r="H252" s="28"/>
      <c r="I252" s="28"/>
      <c r="J252" s="28"/>
      <c r="K252" s="28"/>
      <c r="L252" s="28"/>
    </row>
    <row r="253" spans="5:12">
      <c r="E253" s="101"/>
      <c r="F253" s="101"/>
      <c r="G253" s="28"/>
      <c r="H253" s="28"/>
      <c r="I253" s="28"/>
      <c r="J253" s="28"/>
      <c r="K253" s="28"/>
      <c r="L253" s="28"/>
    </row>
    <row r="254" spans="5:12">
      <c r="E254" s="101"/>
      <c r="F254" s="101"/>
      <c r="G254" s="28"/>
      <c r="H254" s="28"/>
      <c r="I254" s="28"/>
      <c r="J254" s="28"/>
      <c r="K254" s="28"/>
      <c r="L254" s="28"/>
    </row>
    <row r="255" spans="5:12">
      <c r="E255" s="101"/>
      <c r="F255" s="101"/>
      <c r="G255" s="28"/>
      <c r="H255" s="28"/>
      <c r="I255" s="28"/>
      <c r="J255" s="28"/>
      <c r="K255" s="28"/>
      <c r="L255" s="28"/>
    </row>
    <row r="256" spans="5:12">
      <c r="E256" s="101"/>
      <c r="F256" s="101"/>
      <c r="G256" s="28"/>
      <c r="H256" s="28"/>
      <c r="I256" s="28"/>
      <c r="J256" s="28"/>
      <c r="K256" s="28"/>
      <c r="L256" s="28"/>
    </row>
    <row r="257" spans="5:12">
      <c r="E257" s="101"/>
      <c r="F257" s="101"/>
      <c r="G257" s="28"/>
      <c r="H257" s="28"/>
      <c r="I257" s="28"/>
      <c r="J257" s="28"/>
      <c r="K257" s="28"/>
      <c r="L257" s="28"/>
    </row>
    <row r="258" spans="5:12">
      <c r="E258" s="101"/>
      <c r="F258" s="101"/>
      <c r="G258" s="28"/>
      <c r="H258" s="28"/>
      <c r="I258" s="28"/>
      <c r="J258" s="28"/>
      <c r="K258" s="28"/>
      <c r="L258" s="28"/>
    </row>
    <row r="259" spans="5:12">
      <c r="E259" s="101"/>
      <c r="F259" s="101"/>
      <c r="G259" s="28"/>
      <c r="H259" s="28"/>
      <c r="I259" s="28"/>
      <c r="J259" s="28"/>
      <c r="K259" s="28"/>
      <c r="L259" s="28"/>
    </row>
    <row r="260" spans="5:12">
      <c r="E260" s="101"/>
      <c r="F260" s="101"/>
      <c r="G260" s="28"/>
      <c r="H260" s="28"/>
      <c r="I260" s="28"/>
      <c r="J260" s="28"/>
      <c r="K260" s="28"/>
      <c r="L260" s="28"/>
    </row>
    <row r="261" spans="5:12">
      <c r="E261" s="101"/>
      <c r="F261" s="101"/>
      <c r="G261" s="28"/>
      <c r="H261" s="28"/>
      <c r="I261" s="28"/>
      <c r="J261" s="28"/>
      <c r="K261" s="28"/>
      <c r="L261" s="28"/>
    </row>
    <row r="262" spans="5:12">
      <c r="E262" s="101"/>
      <c r="F262" s="101"/>
      <c r="G262" s="28"/>
      <c r="H262" s="28"/>
      <c r="I262" s="28"/>
      <c r="J262" s="28"/>
      <c r="K262" s="28"/>
      <c r="L262" s="28"/>
    </row>
    <row r="263" spans="5:12">
      <c r="E263" s="101"/>
      <c r="F263" s="101"/>
      <c r="G263" s="28"/>
      <c r="H263" s="28"/>
      <c r="I263" s="28"/>
      <c r="J263" s="28"/>
      <c r="K263" s="28"/>
      <c r="L263" s="28"/>
    </row>
    <row r="264" spans="5:12">
      <c r="E264" s="101"/>
      <c r="F264" s="101"/>
      <c r="G264" s="28"/>
      <c r="H264" s="28"/>
      <c r="I264" s="28"/>
      <c r="J264" s="28"/>
      <c r="K264" s="28"/>
      <c r="L264" s="28"/>
    </row>
    <row r="265" spans="5:12">
      <c r="E265" s="101"/>
      <c r="F265" s="101"/>
      <c r="G265" s="28"/>
      <c r="H265" s="28"/>
      <c r="I265" s="28"/>
      <c r="J265" s="28"/>
      <c r="K265" s="28"/>
      <c r="L265" s="28"/>
    </row>
    <row r="266" spans="5:12">
      <c r="E266" s="101"/>
      <c r="F266" s="101"/>
      <c r="G266" s="28"/>
      <c r="H266" s="28"/>
      <c r="I266" s="28"/>
      <c r="J266" s="28"/>
      <c r="K266" s="28"/>
      <c r="L266" s="28"/>
    </row>
    <row r="267" spans="5:12">
      <c r="E267" s="101"/>
      <c r="F267" s="101"/>
      <c r="G267" s="28"/>
      <c r="H267" s="28"/>
      <c r="I267" s="28"/>
      <c r="J267" s="28"/>
      <c r="K267" s="28"/>
      <c r="L267" s="28"/>
    </row>
    <row r="268" spans="5:12">
      <c r="E268" s="101"/>
      <c r="F268" s="101"/>
      <c r="G268" s="28"/>
      <c r="H268" s="28"/>
      <c r="I268" s="28"/>
      <c r="J268" s="28"/>
      <c r="K268" s="28"/>
      <c r="L268" s="28"/>
    </row>
    <row r="269" spans="5:12">
      <c r="E269" s="101"/>
      <c r="F269" s="101"/>
      <c r="G269" s="28"/>
      <c r="H269" s="28"/>
      <c r="I269" s="28"/>
      <c r="J269" s="28"/>
      <c r="K269" s="28"/>
      <c r="L269" s="28"/>
    </row>
    <row r="270" spans="5:12">
      <c r="E270" s="101"/>
      <c r="F270" s="101"/>
      <c r="G270" s="28"/>
      <c r="H270" s="28"/>
      <c r="I270" s="28"/>
      <c r="J270" s="28"/>
      <c r="K270" s="28"/>
      <c r="L270" s="28"/>
    </row>
    <row r="271" spans="5:12">
      <c r="E271" s="101"/>
      <c r="F271" s="101"/>
      <c r="G271" s="28"/>
      <c r="H271" s="28"/>
      <c r="I271" s="28"/>
      <c r="J271" s="28"/>
      <c r="K271" s="28"/>
      <c r="L271" s="28"/>
    </row>
    <row r="272" spans="5:12">
      <c r="E272" s="101"/>
      <c r="F272" s="101"/>
      <c r="G272" s="28"/>
      <c r="H272" s="28"/>
      <c r="I272" s="28"/>
      <c r="J272" s="28"/>
      <c r="K272" s="28"/>
      <c r="L272" s="28"/>
    </row>
    <row r="273" spans="5:12">
      <c r="E273" s="101"/>
      <c r="F273" s="101"/>
      <c r="G273" s="28"/>
      <c r="H273" s="28"/>
      <c r="I273" s="28"/>
      <c r="J273" s="28"/>
      <c r="K273" s="28"/>
      <c r="L273" s="28"/>
    </row>
    <row r="274" spans="5:12">
      <c r="E274" s="101"/>
      <c r="F274" s="101"/>
      <c r="G274" s="28"/>
      <c r="H274" s="28"/>
      <c r="I274" s="28"/>
      <c r="J274" s="28"/>
      <c r="K274" s="28"/>
      <c r="L274" s="28"/>
    </row>
    <row r="275" spans="5:12">
      <c r="E275" s="101"/>
      <c r="F275" s="101"/>
      <c r="G275" s="28"/>
      <c r="H275" s="28"/>
      <c r="I275" s="28"/>
      <c r="J275" s="28"/>
      <c r="K275" s="28"/>
      <c r="L275" s="28"/>
    </row>
    <row r="276" spans="5:12">
      <c r="E276" s="101"/>
      <c r="F276" s="101"/>
      <c r="G276" s="28"/>
      <c r="H276" s="28"/>
      <c r="I276" s="28"/>
      <c r="J276" s="28"/>
      <c r="K276" s="28"/>
      <c r="L276" s="28"/>
    </row>
    <row r="277" spans="5:12">
      <c r="E277" s="101"/>
      <c r="F277" s="101"/>
      <c r="G277" s="28"/>
      <c r="H277" s="28"/>
      <c r="I277" s="28"/>
      <c r="J277" s="28"/>
      <c r="K277" s="28"/>
      <c r="L277" s="28"/>
    </row>
    <row r="278" spans="5:12">
      <c r="E278" s="101"/>
      <c r="F278" s="101"/>
      <c r="G278" s="28"/>
      <c r="H278" s="28"/>
      <c r="I278" s="28"/>
      <c r="J278" s="28"/>
      <c r="K278" s="28"/>
      <c r="L278" s="28"/>
    </row>
    <row r="279" spans="5:12">
      <c r="E279" s="101"/>
      <c r="F279" s="101"/>
      <c r="G279" s="28"/>
      <c r="H279" s="28"/>
      <c r="I279" s="28"/>
      <c r="J279" s="28"/>
      <c r="K279" s="28"/>
      <c r="L279" s="28"/>
    </row>
    <row r="280" spans="5:12">
      <c r="E280" s="101"/>
      <c r="F280" s="101"/>
      <c r="G280" s="28"/>
      <c r="H280" s="28"/>
      <c r="I280" s="28"/>
      <c r="J280" s="28"/>
      <c r="K280" s="28"/>
      <c r="L280" s="28"/>
    </row>
    <row r="281" spans="5:12">
      <c r="E281" s="101"/>
      <c r="F281" s="101"/>
      <c r="G281" s="28"/>
      <c r="H281" s="28"/>
      <c r="I281" s="28"/>
      <c r="J281" s="28"/>
      <c r="K281" s="28"/>
      <c r="L281" s="28"/>
    </row>
    <row r="282" spans="5:12">
      <c r="E282" s="101"/>
      <c r="F282" s="101"/>
      <c r="G282" s="28"/>
      <c r="H282" s="28"/>
      <c r="I282" s="28"/>
      <c r="J282" s="28"/>
      <c r="K282" s="28"/>
      <c r="L282" s="28"/>
    </row>
    <row r="283" spans="5:12">
      <c r="E283" s="101"/>
      <c r="F283" s="101"/>
      <c r="G283" s="28"/>
      <c r="H283" s="28"/>
      <c r="I283" s="28"/>
      <c r="J283" s="28"/>
      <c r="K283" s="28"/>
      <c r="L283" s="28"/>
    </row>
    <row r="284" spans="5:12">
      <c r="E284" s="101"/>
      <c r="F284" s="101"/>
      <c r="G284" s="28"/>
      <c r="H284" s="28"/>
      <c r="I284" s="28"/>
      <c r="J284" s="28"/>
      <c r="K284" s="28"/>
      <c r="L284" s="28"/>
    </row>
    <row r="285" spans="5:12">
      <c r="E285" s="101"/>
      <c r="F285" s="101"/>
      <c r="G285" s="28"/>
      <c r="H285" s="28"/>
      <c r="I285" s="28"/>
      <c r="J285" s="28"/>
      <c r="K285" s="28"/>
      <c r="L285" s="28"/>
    </row>
    <row r="286" spans="5:12">
      <c r="E286" s="101"/>
      <c r="F286" s="101"/>
      <c r="G286" s="28"/>
      <c r="H286" s="28"/>
      <c r="I286" s="28"/>
      <c r="J286" s="28"/>
      <c r="K286" s="28"/>
      <c r="L286" s="28"/>
    </row>
    <row r="287" spans="5:12">
      <c r="E287" s="101"/>
      <c r="F287" s="101"/>
      <c r="G287" s="28"/>
      <c r="H287" s="28"/>
      <c r="I287" s="28"/>
      <c r="J287" s="28"/>
      <c r="K287" s="28"/>
      <c r="L287" s="28"/>
    </row>
    <row r="288" spans="5:12">
      <c r="E288" s="101"/>
      <c r="F288" s="101"/>
      <c r="G288" s="28"/>
      <c r="H288" s="28"/>
      <c r="I288" s="28"/>
      <c r="J288" s="28"/>
      <c r="K288" s="28"/>
      <c r="L288" s="28"/>
    </row>
    <row r="289" spans="5:12">
      <c r="E289" s="101"/>
      <c r="F289" s="101"/>
      <c r="G289" s="28"/>
      <c r="H289" s="28"/>
      <c r="I289" s="28"/>
      <c r="J289" s="28"/>
      <c r="K289" s="28"/>
      <c r="L289" s="28"/>
    </row>
    <row r="290" spans="5:12">
      <c r="E290" s="101"/>
      <c r="F290" s="101"/>
      <c r="G290" s="28"/>
      <c r="H290" s="28"/>
      <c r="I290" s="28"/>
      <c r="J290" s="28"/>
      <c r="K290" s="28"/>
      <c r="L290" s="28"/>
    </row>
    <row r="291" spans="5:12">
      <c r="E291" s="101"/>
      <c r="F291" s="101"/>
      <c r="G291" s="28"/>
      <c r="H291" s="28"/>
      <c r="I291" s="28"/>
      <c r="J291" s="28"/>
      <c r="K291" s="28"/>
      <c r="L291" s="28"/>
    </row>
    <row r="292" spans="5:12">
      <c r="E292" s="101"/>
      <c r="F292" s="101"/>
      <c r="G292" s="28"/>
      <c r="H292" s="28"/>
      <c r="I292" s="28"/>
      <c r="J292" s="28"/>
      <c r="K292" s="28"/>
      <c r="L292" s="28"/>
    </row>
    <row r="293" spans="5:12">
      <c r="E293" s="101"/>
      <c r="F293" s="101"/>
      <c r="G293" s="28"/>
      <c r="H293" s="28"/>
      <c r="I293" s="28"/>
      <c r="J293" s="28"/>
      <c r="K293" s="28"/>
      <c r="L293" s="28"/>
    </row>
    <row r="294" spans="5:12">
      <c r="E294" s="101"/>
      <c r="F294" s="101"/>
      <c r="G294" s="28"/>
      <c r="H294" s="28"/>
      <c r="I294" s="28"/>
      <c r="J294" s="28"/>
      <c r="K294" s="28"/>
      <c r="L294" s="28"/>
    </row>
    <row r="295" spans="5:12">
      <c r="E295" s="101"/>
      <c r="F295" s="101"/>
      <c r="G295" s="28"/>
      <c r="H295" s="28"/>
      <c r="I295" s="28"/>
      <c r="J295" s="28"/>
      <c r="K295" s="28"/>
      <c r="L295" s="28"/>
    </row>
    <row r="296" spans="5:12">
      <c r="E296" s="101"/>
      <c r="F296" s="101"/>
      <c r="G296" s="28"/>
      <c r="H296" s="28"/>
      <c r="I296" s="28"/>
      <c r="J296" s="28"/>
      <c r="K296" s="28"/>
      <c r="L296" s="28"/>
    </row>
    <row r="297" spans="5:12">
      <c r="E297" s="101"/>
      <c r="F297" s="101"/>
      <c r="G297" s="28"/>
      <c r="H297" s="28"/>
      <c r="I297" s="28"/>
      <c r="J297" s="28"/>
      <c r="K297" s="28"/>
      <c r="L297" s="28"/>
    </row>
    <row r="298" spans="5:12">
      <c r="E298" s="101"/>
      <c r="F298" s="101"/>
      <c r="G298" s="28"/>
      <c r="H298" s="28"/>
      <c r="I298" s="28"/>
      <c r="J298" s="28"/>
      <c r="K298" s="28"/>
      <c r="L298" s="28"/>
    </row>
    <row r="299" spans="5:12">
      <c r="E299" s="101"/>
      <c r="F299" s="101"/>
      <c r="G299" s="28"/>
      <c r="H299" s="28"/>
      <c r="I299" s="28"/>
      <c r="J299" s="28"/>
      <c r="K299" s="28"/>
      <c r="L299" s="28"/>
    </row>
    <row r="300" spans="5:12">
      <c r="E300" s="101"/>
      <c r="F300" s="101"/>
      <c r="G300" s="28"/>
      <c r="H300" s="28"/>
      <c r="I300" s="28"/>
      <c r="J300" s="28"/>
      <c r="K300" s="28"/>
      <c r="L300" s="28"/>
    </row>
    <row r="301" spans="5:12">
      <c r="E301" s="101"/>
      <c r="F301" s="101"/>
      <c r="G301" s="28"/>
      <c r="H301" s="28"/>
      <c r="I301" s="28"/>
      <c r="J301" s="28"/>
      <c r="K301" s="28"/>
      <c r="L301" s="28"/>
    </row>
    <row r="302" spans="5:12">
      <c r="E302" s="101"/>
      <c r="F302" s="101"/>
      <c r="G302" s="28"/>
      <c r="H302" s="28"/>
      <c r="I302" s="28"/>
      <c r="J302" s="28"/>
      <c r="K302" s="28"/>
      <c r="L302" s="28"/>
    </row>
    <row r="303" spans="5:12">
      <c r="E303" s="101"/>
      <c r="F303" s="101"/>
      <c r="G303" s="28"/>
      <c r="H303" s="28"/>
      <c r="I303" s="28"/>
      <c r="J303" s="28"/>
      <c r="K303" s="28"/>
      <c r="L303" s="28"/>
    </row>
    <row r="304" spans="5:12">
      <c r="E304" s="101"/>
      <c r="F304" s="101"/>
      <c r="G304" s="28"/>
      <c r="H304" s="28"/>
      <c r="I304" s="28"/>
      <c r="J304" s="28"/>
      <c r="K304" s="28"/>
      <c r="L304" s="28"/>
    </row>
    <row r="305" spans="5:12">
      <c r="E305" s="101"/>
      <c r="F305" s="101"/>
      <c r="G305" s="28"/>
      <c r="H305" s="28"/>
      <c r="I305" s="28"/>
      <c r="J305" s="28"/>
      <c r="K305" s="28"/>
      <c r="L305" s="28"/>
    </row>
    <row r="306" spans="5:12">
      <c r="E306" s="101"/>
      <c r="F306" s="101"/>
      <c r="G306" s="28"/>
      <c r="H306" s="28"/>
      <c r="I306" s="28"/>
      <c r="J306" s="28"/>
      <c r="K306" s="28"/>
      <c r="L306" s="28"/>
    </row>
    <row r="307" spans="5:12">
      <c r="E307" s="101"/>
      <c r="F307" s="101"/>
      <c r="G307" s="28"/>
      <c r="H307" s="28"/>
      <c r="I307" s="28"/>
      <c r="J307" s="28"/>
      <c r="K307" s="28"/>
      <c r="L307" s="28"/>
    </row>
    <row r="308" spans="5:12">
      <c r="E308" s="101"/>
      <c r="F308" s="101"/>
      <c r="G308" s="28"/>
      <c r="H308" s="28"/>
      <c r="I308" s="28"/>
      <c r="J308" s="28"/>
      <c r="K308" s="28"/>
      <c r="L308" s="28"/>
    </row>
    <row r="309" spans="5:12">
      <c r="E309" s="101"/>
      <c r="F309" s="101"/>
      <c r="G309" s="28"/>
      <c r="H309" s="28"/>
      <c r="I309" s="28"/>
      <c r="J309" s="28"/>
      <c r="K309" s="28"/>
      <c r="L309" s="28"/>
    </row>
    <row r="310" spans="5:12">
      <c r="E310" s="101"/>
      <c r="F310" s="101"/>
      <c r="G310" s="28"/>
      <c r="H310" s="28"/>
      <c r="I310" s="28"/>
      <c r="J310" s="28"/>
      <c r="K310" s="28"/>
      <c r="L310" s="28"/>
    </row>
    <row r="311" spans="5:12">
      <c r="E311" s="101"/>
      <c r="F311" s="101"/>
      <c r="G311" s="28"/>
      <c r="H311" s="28"/>
      <c r="I311" s="28"/>
      <c r="J311" s="28"/>
      <c r="K311" s="28"/>
      <c r="L311" s="28"/>
    </row>
    <row r="312" spans="5:12">
      <c r="E312" s="101"/>
      <c r="F312" s="101"/>
      <c r="G312" s="28"/>
      <c r="H312" s="28"/>
      <c r="I312" s="28"/>
      <c r="J312" s="28"/>
      <c r="K312" s="28"/>
      <c r="L312" s="28"/>
    </row>
    <row r="313" spans="5:12">
      <c r="E313" s="101"/>
      <c r="F313" s="101"/>
      <c r="G313" s="28"/>
      <c r="H313" s="28"/>
      <c r="I313" s="28"/>
      <c r="J313" s="28"/>
      <c r="K313" s="28"/>
      <c r="L313" s="28"/>
    </row>
    <row r="314" spans="5:12">
      <c r="E314" s="101"/>
      <c r="F314" s="101"/>
      <c r="G314" s="28"/>
      <c r="H314" s="28"/>
      <c r="I314" s="28"/>
      <c r="J314" s="28"/>
      <c r="K314" s="28"/>
      <c r="L314" s="28"/>
    </row>
    <row r="315" spans="5:12">
      <c r="E315" s="101"/>
      <c r="F315" s="101"/>
      <c r="G315" s="28"/>
      <c r="H315" s="28"/>
      <c r="I315" s="28"/>
      <c r="J315" s="28"/>
      <c r="K315" s="28"/>
      <c r="L315" s="28"/>
    </row>
    <row r="316" spans="5:12">
      <c r="E316" s="101"/>
      <c r="F316" s="101"/>
      <c r="G316" s="28"/>
      <c r="H316" s="28"/>
      <c r="I316" s="28"/>
      <c r="J316" s="28"/>
      <c r="K316" s="28"/>
      <c r="L316" s="28"/>
    </row>
    <row r="317" spans="5:12">
      <c r="E317" s="101"/>
      <c r="F317" s="101"/>
      <c r="G317" s="28"/>
      <c r="H317" s="28"/>
      <c r="I317" s="28"/>
      <c r="J317" s="28"/>
      <c r="K317" s="28"/>
      <c r="L317" s="28"/>
    </row>
  </sheetData>
  <mergeCells count="21">
    <mergeCell ref="A48:B48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1:B41"/>
    <mergeCell ref="A62:B62"/>
    <mergeCell ref="A76:B76"/>
    <mergeCell ref="A78:B78"/>
    <mergeCell ref="A84:B84"/>
    <mergeCell ref="A90:B90"/>
  </mergeCells>
  <pageMargins left="0.7" right="0.7" top="0.75" bottom="0.75" header="0.3" footer="0.3"/>
  <pageSetup paperSize="9" scale="3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80D9-8057-477E-B047-A6D8DED5DC0F}">
  <dimension ref="A5:M317"/>
  <sheetViews>
    <sheetView showGridLines="0" tabSelected="1" view="pageBreakPreview" topLeftCell="A49" zoomScale="60" zoomScaleNormal="100" workbookViewId="0">
      <selection activeCell="F85" sqref="F85"/>
    </sheetView>
  </sheetViews>
  <sheetFormatPr baseColWidth="10" defaultRowHeight="11.25"/>
  <cols>
    <col min="1" max="1" width="52.140625" style="28" customWidth="1"/>
    <col min="2" max="2" width="11.42578125" style="28"/>
    <col min="3" max="4" width="12.5703125" style="28" customWidth="1"/>
    <col min="5" max="5" width="18" style="102" customWidth="1"/>
    <col min="6" max="6" width="15.7109375" style="102" customWidth="1"/>
    <col min="7" max="7" width="19" style="27" customWidth="1"/>
    <col min="8" max="8" width="16.7109375" style="27" customWidth="1"/>
    <col min="9" max="9" width="15.5703125" style="27" customWidth="1"/>
    <col min="10" max="10" width="19" style="27" customWidth="1"/>
    <col min="11" max="11" width="16.7109375" style="27" customWidth="1"/>
    <col min="12" max="12" width="15.85546875" style="27" customWidth="1"/>
    <col min="13" max="13" width="14.7109375" style="28" bestFit="1" customWidth="1"/>
    <col min="14" max="253" width="11.42578125" style="28"/>
    <col min="254" max="254" width="12" style="28" customWidth="1"/>
    <col min="255" max="255" width="11.42578125" style="28"/>
    <col min="256" max="256" width="6.140625" style="28" customWidth="1"/>
    <col min="257" max="257" width="7.42578125" style="28" customWidth="1"/>
    <col min="258" max="258" width="24.7109375" style="28" customWidth="1"/>
    <col min="259" max="260" width="12.5703125" style="28" customWidth="1"/>
    <col min="261" max="261" width="18" style="28" customWidth="1"/>
    <col min="262" max="262" width="15.7109375" style="28" customWidth="1"/>
    <col min="263" max="263" width="19" style="28" customWidth="1"/>
    <col min="264" max="264" width="16.7109375" style="28" customWidth="1"/>
    <col min="265" max="265" width="15.5703125" style="28" customWidth="1"/>
    <col min="266" max="266" width="19" style="28" customWidth="1"/>
    <col min="267" max="267" width="16.7109375" style="28" customWidth="1"/>
    <col min="268" max="268" width="15.85546875" style="28" customWidth="1"/>
    <col min="269" max="269" width="14.7109375" style="28" bestFit="1" customWidth="1"/>
    <col min="270" max="509" width="11.42578125" style="28"/>
    <col min="510" max="510" width="12" style="28" customWidth="1"/>
    <col min="511" max="511" width="11.42578125" style="28"/>
    <col min="512" max="512" width="6.140625" style="28" customWidth="1"/>
    <col min="513" max="513" width="7.42578125" style="28" customWidth="1"/>
    <col min="514" max="514" width="24.7109375" style="28" customWidth="1"/>
    <col min="515" max="516" width="12.5703125" style="28" customWidth="1"/>
    <col min="517" max="517" width="18" style="28" customWidth="1"/>
    <col min="518" max="518" width="15.7109375" style="28" customWidth="1"/>
    <col min="519" max="519" width="19" style="28" customWidth="1"/>
    <col min="520" max="520" width="16.7109375" style="28" customWidth="1"/>
    <col min="521" max="521" width="15.5703125" style="28" customWidth="1"/>
    <col min="522" max="522" width="19" style="28" customWidth="1"/>
    <col min="523" max="523" width="16.7109375" style="28" customWidth="1"/>
    <col min="524" max="524" width="15.85546875" style="28" customWidth="1"/>
    <col min="525" max="525" width="14.7109375" style="28" bestFit="1" customWidth="1"/>
    <col min="526" max="765" width="11.42578125" style="28"/>
    <col min="766" max="766" width="12" style="28" customWidth="1"/>
    <col min="767" max="767" width="11.42578125" style="28"/>
    <col min="768" max="768" width="6.140625" style="28" customWidth="1"/>
    <col min="769" max="769" width="7.42578125" style="28" customWidth="1"/>
    <col min="770" max="770" width="24.7109375" style="28" customWidth="1"/>
    <col min="771" max="772" width="12.5703125" style="28" customWidth="1"/>
    <col min="773" max="773" width="18" style="28" customWidth="1"/>
    <col min="774" max="774" width="15.7109375" style="28" customWidth="1"/>
    <col min="775" max="775" width="19" style="28" customWidth="1"/>
    <col min="776" max="776" width="16.7109375" style="28" customWidth="1"/>
    <col min="777" max="777" width="15.5703125" style="28" customWidth="1"/>
    <col min="778" max="778" width="19" style="28" customWidth="1"/>
    <col min="779" max="779" width="16.7109375" style="28" customWidth="1"/>
    <col min="780" max="780" width="15.85546875" style="28" customWidth="1"/>
    <col min="781" max="781" width="14.7109375" style="28" bestFit="1" customWidth="1"/>
    <col min="782" max="1021" width="11.42578125" style="28"/>
    <col min="1022" max="1022" width="12" style="28" customWidth="1"/>
    <col min="1023" max="1023" width="11.42578125" style="28"/>
    <col min="1024" max="1024" width="6.140625" style="28" customWidth="1"/>
    <col min="1025" max="1025" width="7.42578125" style="28" customWidth="1"/>
    <col min="1026" max="1026" width="24.7109375" style="28" customWidth="1"/>
    <col min="1027" max="1028" width="12.5703125" style="28" customWidth="1"/>
    <col min="1029" max="1029" width="18" style="28" customWidth="1"/>
    <col min="1030" max="1030" width="15.7109375" style="28" customWidth="1"/>
    <col min="1031" max="1031" width="19" style="28" customWidth="1"/>
    <col min="1032" max="1032" width="16.7109375" style="28" customWidth="1"/>
    <col min="1033" max="1033" width="15.5703125" style="28" customWidth="1"/>
    <col min="1034" max="1034" width="19" style="28" customWidth="1"/>
    <col min="1035" max="1035" width="16.7109375" style="28" customWidth="1"/>
    <col min="1036" max="1036" width="15.85546875" style="28" customWidth="1"/>
    <col min="1037" max="1037" width="14.7109375" style="28" bestFit="1" customWidth="1"/>
    <col min="1038" max="1277" width="11.42578125" style="28"/>
    <col min="1278" max="1278" width="12" style="28" customWidth="1"/>
    <col min="1279" max="1279" width="11.42578125" style="28"/>
    <col min="1280" max="1280" width="6.140625" style="28" customWidth="1"/>
    <col min="1281" max="1281" width="7.42578125" style="28" customWidth="1"/>
    <col min="1282" max="1282" width="24.7109375" style="28" customWidth="1"/>
    <col min="1283" max="1284" width="12.5703125" style="28" customWidth="1"/>
    <col min="1285" max="1285" width="18" style="28" customWidth="1"/>
    <col min="1286" max="1286" width="15.7109375" style="28" customWidth="1"/>
    <col min="1287" max="1287" width="19" style="28" customWidth="1"/>
    <col min="1288" max="1288" width="16.7109375" style="28" customWidth="1"/>
    <col min="1289" max="1289" width="15.5703125" style="28" customWidth="1"/>
    <col min="1290" max="1290" width="19" style="28" customWidth="1"/>
    <col min="1291" max="1291" width="16.7109375" style="28" customWidth="1"/>
    <col min="1292" max="1292" width="15.85546875" style="28" customWidth="1"/>
    <col min="1293" max="1293" width="14.7109375" style="28" bestFit="1" customWidth="1"/>
    <col min="1294" max="1533" width="11.42578125" style="28"/>
    <col min="1534" max="1534" width="12" style="28" customWidth="1"/>
    <col min="1535" max="1535" width="11.42578125" style="28"/>
    <col min="1536" max="1536" width="6.140625" style="28" customWidth="1"/>
    <col min="1537" max="1537" width="7.42578125" style="28" customWidth="1"/>
    <col min="1538" max="1538" width="24.7109375" style="28" customWidth="1"/>
    <col min="1539" max="1540" width="12.5703125" style="28" customWidth="1"/>
    <col min="1541" max="1541" width="18" style="28" customWidth="1"/>
    <col min="1542" max="1542" width="15.7109375" style="28" customWidth="1"/>
    <col min="1543" max="1543" width="19" style="28" customWidth="1"/>
    <col min="1544" max="1544" width="16.7109375" style="28" customWidth="1"/>
    <col min="1545" max="1545" width="15.5703125" style="28" customWidth="1"/>
    <col min="1546" max="1546" width="19" style="28" customWidth="1"/>
    <col min="1547" max="1547" width="16.7109375" style="28" customWidth="1"/>
    <col min="1548" max="1548" width="15.85546875" style="28" customWidth="1"/>
    <col min="1549" max="1549" width="14.7109375" style="28" bestFit="1" customWidth="1"/>
    <col min="1550" max="1789" width="11.42578125" style="28"/>
    <col min="1790" max="1790" width="12" style="28" customWidth="1"/>
    <col min="1791" max="1791" width="11.42578125" style="28"/>
    <col min="1792" max="1792" width="6.140625" style="28" customWidth="1"/>
    <col min="1793" max="1793" width="7.42578125" style="28" customWidth="1"/>
    <col min="1794" max="1794" width="24.7109375" style="28" customWidth="1"/>
    <col min="1795" max="1796" width="12.5703125" style="28" customWidth="1"/>
    <col min="1797" max="1797" width="18" style="28" customWidth="1"/>
    <col min="1798" max="1798" width="15.7109375" style="28" customWidth="1"/>
    <col min="1799" max="1799" width="19" style="28" customWidth="1"/>
    <col min="1800" max="1800" width="16.7109375" style="28" customWidth="1"/>
    <col min="1801" max="1801" width="15.5703125" style="28" customWidth="1"/>
    <col min="1802" max="1802" width="19" style="28" customWidth="1"/>
    <col min="1803" max="1803" width="16.7109375" style="28" customWidth="1"/>
    <col min="1804" max="1804" width="15.85546875" style="28" customWidth="1"/>
    <col min="1805" max="1805" width="14.7109375" style="28" bestFit="1" customWidth="1"/>
    <col min="1806" max="2045" width="11.42578125" style="28"/>
    <col min="2046" max="2046" width="12" style="28" customWidth="1"/>
    <col min="2047" max="2047" width="11.42578125" style="28"/>
    <col min="2048" max="2048" width="6.140625" style="28" customWidth="1"/>
    <col min="2049" max="2049" width="7.42578125" style="28" customWidth="1"/>
    <col min="2050" max="2050" width="24.7109375" style="28" customWidth="1"/>
    <col min="2051" max="2052" width="12.5703125" style="28" customWidth="1"/>
    <col min="2053" max="2053" width="18" style="28" customWidth="1"/>
    <col min="2054" max="2054" width="15.7109375" style="28" customWidth="1"/>
    <col min="2055" max="2055" width="19" style="28" customWidth="1"/>
    <col min="2056" max="2056" width="16.7109375" style="28" customWidth="1"/>
    <col min="2057" max="2057" width="15.5703125" style="28" customWidth="1"/>
    <col min="2058" max="2058" width="19" style="28" customWidth="1"/>
    <col min="2059" max="2059" width="16.7109375" style="28" customWidth="1"/>
    <col min="2060" max="2060" width="15.85546875" style="28" customWidth="1"/>
    <col min="2061" max="2061" width="14.7109375" style="28" bestFit="1" customWidth="1"/>
    <col min="2062" max="2301" width="11.42578125" style="28"/>
    <col min="2302" max="2302" width="12" style="28" customWidth="1"/>
    <col min="2303" max="2303" width="11.42578125" style="28"/>
    <col min="2304" max="2304" width="6.140625" style="28" customWidth="1"/>
    <col min="2305" max="2305" width="7.42578125" style="28" customWidth="1"/>
    <col min="2306" max="2306" width="24.7109375" style="28" customWidth="1"/>
    <col min="2307" max="2308" width="12.5703125" style="28" customWidth="1"/>
    <col min="2309" max="2309" width="18" style="28" customWidth="1"/>
    <col min="2310" max="2310" width="15.7109375" style="28" customWidth="1"/>
    <col min="2311" max="2311" width="19" style="28" customWidth="1"/>
    <col min="2312" max="2312" width="16.7109375" style="28" customWidth="1"/>
    <col min="2313" max="2313" width="15.5703125" style="28" customWidth="1"/>
    <col min="2314" max="2314" width="19" style="28" customWidth="1"/>
    <col min="2315" max="2315" width="16.7109375" style="28" customWidth="1"/>
    <col min="2316" max="2316" width="15.85546875" style="28" customWidth="1"/>
    <col min="2317" max="2317" width="14.7109375" style="28" bestFit="1" customWidth="1"/>
    <col min="2318" max="2557" width="11.42578125" style="28"/>
    <col min="2558" max="2558" width="12" style="28" customWidth="1"/>
    <col min="2559" max="2559" width="11.42578125" style="28"/>
    <col min="2560" max="2560" width="6.140625" style="28" customWidth="1"/>
    <col min="2561" max="2561" width="7.42578125" style="28" customWidth="1"/>
    <col min="2562" max="2562" width="24.7109375" style="28" customWidth="1"/>
    <col min="2563" max="2564" width="12.5703125" style="28" customWidth="1"/>
    <col min="2565" max="2565" width="18" style="28" customWidth="1"/>
    <col min="2566" max="2566" width="15.7109375" style="28" customWidth="1"/>
    <col min="2567" max="2567" width="19" style="28" customWidth="1"/>
    <col min="2568" max="2568" width="16.7109375" style="28" customWidth="1"/>
    <col min="2569" max="2569" width="15.5703125" style="28" customWidth="1"/>
    <col min="2570" max="2570" width="19" style="28" customWidth="1"/>
    <col min="2571" max="2571" width="16.7109375" style="28" customWidth="1"/>
    <col min="2572" max="2572" width="15.85546875" style="28" customWidth="1"/>
    <col min="2573" max="2573" width="14.7109375" style="28" bestFit="1" customWidth="1"/>
    <col min="2574" max="2813" width="11.42578125" style="28"/>
    <col min="2814" max="2814" width="12" style="28" customWidth="1"/>
    <col min="2815" max="2815" width="11.42578125" style="28"/>
    <col min="2816" max="2816" width="6.140625" style="28" customWidth="1"/>
    <col min="2817" max="2817" width="7.42578125" style="28" customWidth="1"/>
    <col min="2818" max="2818" width="24.7109375" style="28" customWidth="1"/>
    <col min="2819" max="2820" width="12.5703125" style="28" customWidth="1"/>
    <col min="2821" max="2821" width="18" style="28" customWidth="1"/>
    <col min="2822" max="2822" width="15.7109375" style="28" customWidth="1"/>
    <col min="2823" max="2823" width="19" style="28" customWidth="1"/>
    <col min="2824" max="2824" width="16.7109375" style="28" customWidth="1"/>
    <col min="2825" max="2825" width="15.5703125" style="28" customWidth="1"/>
    <col min="2826" max="2826" width="19" style="28" customWidth="1"/>
    <col min="2827" max="2827" width="16.7109375" style="28" customWidth="1"/>
    <col min="2828" max="2828" width="15.85546875" style="28" customWidth="1"/>
    <col min="2829" max="2829" width="14.7109375" style="28" bestFit="1" customWidth="1"/>
    <col min="2830" max="3069" width="11.42578125" style="28"/>
    <col min="3070" max="3070" width="12" style="28" customWidth="1"/>
    <col min="3071" max="3071" width="11.42578125" style="28"/>
    <col min="3072" max="3072" width="6.140625" style="28" customWidth="1"/>
    <col min="3073" max="3073" width="7.42578125" style="28" customWidth="1"/>
    <col min="3074" max="3074" width="24.7109375" style="28" customWidth="1"/>
    <col min="3075" max="3076" width="12.5703125" style="28" customWidth="1"/>
    <col min="3077" max="3077" width="18" style="28" customWidth="1"/>
    <col min="3078" max="3078" width="15.7109375" style="28" customWidth="1"/>
    <col min="3079" max="3079" width="19" style="28" customWidth="1"/>
    <col min="3080" max="3080" width="16.7109375" style="28" customWidth="1"/>
    <col min="3081" max="3081" width="15.5703125" style="28" customWidth="1"/>
    <col min="3082" max="3082" width="19" style="28" customWidth="1"/>
    <col min="3083" max="3083" width="16.7109375" style="28" customWidth="1"/>
    <col min="3084" max="3084" width="15.85546875" style="28" customWidth="1"/>
    <col min="3085" max="3085" width="14.7109375" style="28" bestFit="1" customWidth="1"/>
    <col min="3086" max="3325" width="11.42578125" style="28"/>
    <col min="3326" max="3326" width="12" style="28" customWidth="1"/>
    <col min="3327" max="3327" width="11.42578125" style="28"/>
    <col min="3328" max="3328" width="6.140625" style="28" customWidth="1"/>
    <col min="3329" max="3329" width="7.42578125" style="28" customWidth="1"/>
    <col min="3330" max="3330" width="24.7109375" style="28" customWidth="1"/>
    <col min="3331" max="3332" width="12.5703125" style="28" customWidth="1"/>
    <col min="3333" max="3333" width="18" style="28" customWidth="1"/>
    <col min="3334" max="3334" width="15.7109375" style="28" customWidth="1"/>
    <col min="3335" max="3335" width="19" style="28" customWidth="1"/>
    <col min="3336" max="3336" width="16.7109375" style="28" customWidth="1"/>
    <col min="3337" max="3337" width="15.5703125" style="28" customWidth="1"/>
    <col min="3338" max="3338" width="19" style="28" customWidth="1"/>
    <col min="3339" max="3339" width="16.7109375" style="28" customWidth="1"/>
    <col min="3340" max="3340" width="15.85546875" style="28" customWidth="1"/>
    <col min="3341" max="3341" width="14.7109375" style="28" bestFit="1" customWidth="1"/>
    <col min="3342" max="3581" width="11.42578125" style="28"/>
    <col min="3582" max="3582" width="12" style="28" customWidth="1"/>
    <col min="3583" max="3583" width="11.42578125" style="28"/>
    <col min="3584" max="3584" width="6.140625" style="28" customWidth="1"/>
    <col min="3585" max="3585" width="7.42578125" style="28" customWidth="1"/>
    <col min="3586" max="3586" width="24.7109375" style="28" customWidth="1"/>
    <col min="3587" max="3588" width="12.5703125" style="28" customWidth="1"/>
    <col min="3589" max="3589" width="18" style="28" customWidth="1"/>
    <col min="3590" max="3590" width="15.7109375" style="28" customWidth="1"/>
    <col min="3591" max="3591" width="19" style="28" customWidth="1"/>
    <col min="3592" max="3592" width="16.7109375" style="28" customWidth="1"/>
    <col min="3593" max="3593" width="15.5703125" style="28" customWidth="1"/>
    <col min="3594" max="3594" width="19" style="28" customWidth="1"/>
    <col min="3595" max="3595" width="16.7109375" style="28" customWidth="1"/>
    <col min="3596" max="3596" width="15.85546875" style="28" customWidth="1"/>
    <col min="3597" max="3597" width="14.7109375" style="28" bestFit="1" customWidth="1"/>
    <col min="3598" max="3837" width="11.42578125" style="28"/>
    <col min="3838" max="3838" width="12" style="28" customWidth="1"/>
    <col min="3839" max="3839" width="11.42578125" style="28"/>
    <col min="3840" max="3840" width="6.140625" style="28" customWidth="1"/>
    <col min="3841" max="3841" width="7.42578125" style="28" customWidth="1"/>
    <col min="3842" max="3842" width="24.7109375" style="28" customWidth="1"/>
    <col min="3843" max="3844" width="12.5703125" style="28" customWidth="1"/>
    <col min="3845" max="3845" width="18" style="28" customWidth="1"/>
    <col min="3846" max="3846" width="15.7109375" style="28" customWidth="1"/>
    <col min="3847" max="3847" width="19" style="28" customWidth="1"/>
    <col min="3848" max="3848" width="16.7109375" style="28" customWidth="1"/>
    <col min="3849" max="3849" width="15.5703125" style="28" customWidth="1"/>
    <col min="3850" max="3850" width="19" style="28" customWidth="1"/>
    <col min="3851" max="3851" width="16.7109375" style="28" customWidth="1"/>
    <col min="3852" max="3852" width="15.85546875" style="28" customWidth="1"/>
    <col min="3853" max="3853" width="14.7109375" style="28" bestFit="1" customWidth="1"/>
    <col min="3854" max="4093" width="11.42578125" style="28"/>
    <col min="4094" max="4094" width="12" style="28" customWidth="1"/>
    <col min="4095" max="4095" width="11.42578125" style="28"/>
    <col min="4096" max="4096" width="6.140625" style="28" customWidth="1"/>
    <col min="4097" max="4097" width="7.42578125" style="28" customWidth="1"/>
    <col min="4098" max="4098" width="24.7109375" style="28" customWidth="1"/>
    <col min="4099" max="4100" width="12.5703125" style="28" customWidth="1"/>
    <col min="4101" max="4101" width="18" style="28" customWidth="1"/>
    <col min="4102" max="4102" width="15.7109375" style="28" customWidth="1"/>
    <col min="4103" max="4103" width="19" style="28" customWidth="1"/>
    <col min="4104" max="4104" width="16.7109375" style="28" customWidth="1"/>
    <col min="4105" max="4105" width="15.5703125" style="28" customWidth="1"/>
    <col min="4106" max="4106" width="19" style="28" customWidth="1"/>
    <col min="4107" max="4107" width="16.7109375" style="28" customWidth="1"/>
    <col min="4108" max="4108" width="15.85546875" style="28" customWidth="1"/>
    <col min="4109" max="4109" width="14.7109375" style="28" bestFit="1" customWidth="1"/>
    <col min="4110" max="4349" width="11.42578125" style="28"/>
    <col min="4350" max="4350" width="12" style="28" customWidth="1"/>
    <col min="4351" max="4351" width="11.42578125" style="28"/>
    <col min="4352" max="4352" width="6.140625" style="28" customWidth="1"/>
    <col min="4353" max="4353" width="7.42578125" style="28" customWidth="1"/>
    <col min="4354" max="4354" width="24.7109375" style="28" customWidth="1"/>
    <col min="4355" max="4356" width="12.5703125" style="28" customWidth="1"/>
    <col min="4357" max="4357" width="18" style="28" customWidth="1"/>
    <col min="4358" max="4358" width="15.7109375" style="28" customWidth="1"/>
    <col min="4359" max="4359" width="19" style="28" customWidth="1"/>
    <col min="4360" max="4360" width="16.7109375" style="28" customWidth="1"/>
    <col min="4361" max="4361" width="15.5703125" style="28" customWidth="1"/>
    <col min="4362" max="4362" width="19" style="28" customWidth="1"/>
    <col min="4363" max="4363" width="16.7109375" style="28" customWidth="1"/>
    <col min="4364" max="4364" width="15.85546875" style="28" customWidth="1"/>
    <col min="4365" max="4365" width="14.7109375" style="28" bestFit="1" customWidth="1"/>
    <col min="4366" max="4605" width="11.42578125" style="28"/>
    <col min="4606" max="4606" width="12" style="28" customWidth="1"/>
    <col min="4607" max="4607" width="11.42578125" style="28"/>
    <col min="4608" max="4608" width="6.140625" style="28" customWidth="1"/>
    <col min="4609" max="4609" width="7.42578125" style="28" customWidth="1"/>
    <col min="4610" max="4610" width="24.7109375" style="28" customWidth="1"/>
    <col min="4611" max="4612" width="12.5703125" style="28" customWidth="1"/>
    <col min="4613" max="4613" width="18" style="28" customWidth="1"/>
    <col min="4614" max="4614" width="15.7109375" style="28" customWidth="1"/>
    <col min="4615" max="4615" width="19" style="28" customWidth="1"/>
    <col min="4616" max="4616" width="16.7109375" style="28" customWidth="1"/>
    <col min="4617" max="4617" width="15.5703125" style="28" customWidth="1"/>
    <col min="4618" max="4618" width="19" style="28" customWidth="1"/>
    <col min="4619" max="4619" width="16.7109375" style="28" customWidth="1"/>
    <col min="4620" max="4620" width="15.85546875" style="28" customWidth="1"/>
    <col min="4621" max="4621" width="14.7109375" style="28" bestFit="1" customWidth="1"/>
    <col min="4622" max="4861" width="11.42578125" style="28"/>
    <col min="4862" max="4862" width="12" style="28" customWidth="1"/>
    <col min="4863" max="4863" width="11.42578125" style="28"/>
    <col min="4864" max="4864" width="6.140625" style="28" customWidth="1"/>
    <col min="4865" max="4865" width="7.42578125" style="28" customWidth="1"/>
    <col min="4866" max="4866" width="24.7109375" style="28" customWidth="1"/>
    <col min="4867" max="4868" width="12.5703125" style="28" customWidth="1"/>
    <col min="4869" max="4869" width="18" style="28" customWidth="1"/>
    <col min="4870" max="4870" width="15.7109375" style="28" customWidth="1"/>
    <col min="4871" max="4871" width="19" style="28" customWidth="1"/>
    <col min="4872" max="4872" width="16.7109375" style="28" customWidth="1"/>
    <col min="4873" max="4873" width="15.5703125" style="28" customWidth="1"/>
    <col min="4874" max="4874" width="19" style="28" customWidth="1"/>
    <col min="4875" max="4875" width="16.7109375" style="28" customWidth="1"/>
    <col min="4876" max="4876" width="15.85546875" style="28" customWidth="1"/>
    <col min="4877" max="4877" width="14.7109375" style="28" bestFit="1" customWidth="1"/>
    <col min="4878" max="5117" width="11.42578125" style="28"/>
    <col min="5118" max="5118" width="12" style="28" customWidth="1"/>
    <col min="5119" max="5119" width="11.42578125" style="28"/>
    <col min="5120" max="5120" width="6.140625" style="28" customWidth="1"/>
    <col min="5121" max="5121" width="7.42578125" style="28" customWidth="1"/>
    <col min="5122" max="5122" width="24.7109375" style="28" customWidth="1"/>
    <col min="5123" max="5124" width="12.5703125" style="28" customWidth="1"/>
    <col min="5125" max="5125" width="18" style="28" customWidth="1"/>
    <col min="5126" max="5126" width="15.7109375" style="28" customWidth="1"/>
    <col min="5127" max="5127" width="19" style="28" customWidth="1"/>
    <col min="5128" max="5128" width="16.7109375" style="28" customWidth="1"/>
    <col min="5129" max="5129" width="15.5703125" style="28" customWidth="1"/>
    <col min="5130" max="5130" width="19" style="28" customWidth="1"/>
    <col min="5131" max="5131" width="16.7109375" style="28" customWidth="1"/>
    <col min="5132" max="5132" width="15.85546875" style="28" customWidth="1"/>
    <col min="5133" max="5133" width="14.7109375" style="28" bestFit="1" customWidth="1"/>
    <col min="5134" max="5373" width="11.42578125" style="28"/>
    <col min="5374" max="5374" width="12" style="28" customWidth="1"/>
    <col min="5375" max="5375" width="11.42578125" style="28"/>
    <col min="5376" max="5376" width="6.140625" style="28" customWidth="1"/>
    <col min="5377" max="5377" width="7.42578125" style="28" customWidth="1"/>
    <col min="5378" max="5378" width="24.7109375" style="28" customWidth="1"/>
    <col min="5379" max="5380" width="12.5703125" style="28" customWidth="1"/>
    <col min="5381" max="5381" width="18" style="28" customWidth="1"/>
    <col min="5382" max="5382" width="15.7109375" style="28" customWidth="1"/>
    <col min="5383" max="5383" width="19" style="28" customWidth="1"/>
    <col min="5384" max="5384" width="16.7109375" style="28" customWidth="1"/>
    <col min="5385" max="5385" width="15.5703125" style="28" customWidth="1"/>
    <col min="5386" max="5386" width="19" style="28" customWidth="1"/>
    <col min="5387" max="5387" width="16.7109375" style="28" customWidth="1"/>
    <col min="5388" max="5388" width="15.85546875" style="28" customWidth="1"/>
    <col min="5389" max="5389" width="14.7109375" style="28" bestFit="1" customWidth="1"/>
    <col min="5390" max="5629" width="11.42578125" style="28"/>
    <col min="5630" max="5630" width="12" style="28" customWidth="1"/>
    <col min="5631" max="5631" width="11.42578125" style="28"/>
    <col min="5632" max="5632" width="6.140625" style="28" customWidth="1"/>
    <col min="5633" max="5633" width="7.42578125" style="28" customWidth="1"/>
    <col min="5634" max="5634" width="24.7109375" style="28" customWidth="1"/>
    <col min="5635" max="5636" width="12.5703125" style="28" customWidth="1"/>
    <col min="5637" max="5637" width="18" style="28" customWidth="1"/>
    <col min="5638" max="5638" width="15.7109375" style="28" customWidth="1"/>
    <col min="5639" max="5639" width="19" style="28" customWidth="1"/>
    <col min="5640" max="5640" width="16.7109375" style="28" customWidth="1"/>
    <col min="5641" max="5641" width="15.5703125" style="28" customWidth="1"/>
    <col min="5642" max="5642" width="19" style="28" customWidth="1"/>
    <col min="5643" max="5643" width="16.7109375" style="28" customWidth="1"/>
    <col min="5644" max="5644" width="15.85546875" style="28" customWidth="1"/>
    <col min="5645" max="5645" width="14.7109375" style="28" bestFit="1" customWidth="1"/>
    <col min="5646" max="5885" width="11.42578125" style="28"/>
    <col min="5886" max="5886" width="12" style="28" customWidth="1"/>
    <col min="5887" max="5887" width="11.42578125" style="28"/>
    <col min="5888" max="5888" width="6.140625" style="28" customWidth="1"/>
    <col min="5889" max="5889" width="7.42578125" style="28" customWidth="1"/>
    <col min="5890" max="5890" width="24.7109375" style="28" customWidth="1"/>
    <col min="5891" max="5892" width="12.5703125" style="28" customWidth="1"/>
    <col min="5893" max="5893" width="18" style="28" customWidth="1"/>
    <col min="5894" max="5894" width="15.7109375" style="28" customWidth="1"/>
    <col min="5895" max="5895" width="19" style="28" customWidth="1"/>
    <col min="5896" max="5896" width="16.7109375" style="28" customWidth="1"/>
    <col min="5897" max="5897" width="15.5703125" style="28" customWidth="1"/>
    <col min="5898" max="5898" width="19" style="28" customWidth="1"/>
    <col min="5899" max="5899" width="16.7109375" style="28" customWidth="1"/>
    <col min="5900" max="5900" width="15.85546875" style="28" customWidth="1"/>
    <col min="5901" max="5901" width="14.7109375" style="28" bestFit="1" customWidth="1"/>
    <col min="5902" max="6141" width="11.42578125" style="28"/>
    <col min="6142" max="6142" width="12" style="28" customWidth="1"/>
    <col min="6143" max="6143" width="11.42578125" style="28"/>
    <col min="6144" max="6144" width="6.140625" style="28" customWidth="1"/>
    <col min="6145" max="6145" width="7.42578125" style="28" customWidth="1"/>
    <col min="6146" max="6146" width="24.7109375" style="28" customWidth="1"/>
    <col min="6147" max="6148" width="12.5703125" style="28" customWidth="1"/>
    <col min="6149" max="6149" width="18" style="28" customWidth="1"/>
    <col min="6150" max="6150" width="15.7109375" style="28" customWidth="1"/>
    <col min="6151" max="6151" width="19" style="28" customWidth="1"/>
    <col min="6152" max="6152" width="16.7109375" style="28" customWidth="1"/>
    <col min="6153" max="6153" width="15.5703125" style="28" customWidth="1"/>
    <col min="6154" max="6154" width="19" style="28" customWidth="1"/>
    <col min="6155" max="6155" width="16.7109375" style="28" customWidth="1"/>
    <col min="6156" max="6156" width="15.85546875" style="28" customWidth="1"/>
    <col min="6157" max="6157" width="14.7109375" style="28" bestFit="1" customWidth="1"/>
    <col min="6158" max="6397" width="11.42578125" style="28"/>
    <col min="6398" max="6398" width="12" style="28" customWidth="1"/>
    <col min="6399" max="6399" width="11.42578125" style="28"/>
    <col min="6400" max="6400" width="6.140625" style="28" customWidth="1"/>
    <col min="6401" max="6401" width="7.42578125" style="28" customWidth="1"/>
    <col min="6402" max="6402" width="24.7109375" style="28" customWidth="1"/>
    <col min="6403" max="6404" width="12.5703125" style="28" customWidth="1"/>
    <col min="6405" max="6405" width="18" style="28" customWidth="1"/>
    <col min="6406" max="6406" width="15.7109375" style="28" customWidth="1"/>
    <col min="6407" max="6407" width="19" style="28" customWidth="1"/>
    <col min="6408" max="6408" width="16.7109375" style="28" customWidth="1"/>
    <col min="6409" max="6409" width="15.5703125" style="28" customWidth="1"/>
    <col min="6410" max="6410" width="19" style="28" customWidth="1"/>
    <col min="6411" max="6411" width="16.7109375" style="28" customWidth="1"/>
    <col min="6412" max="6412" width="15.85546875" style="28" customWidth="1"/>
    <col min="6413" max="6413" width="14.7109375" style="28" bestFit="1" customWidth="1"/>
    <col min="6414" max="6653" width="11.42578125" style="28"/>
    <col min="6654" max="6654" width="12" style="28" customWidth="1"/>
    <col min="6655" max="6655" width="11.42578125" style="28"/>
    <col min="6656" max="6656" width="6.140625" style="28" customWidth="1"/>
    <col min="6657" max="6657" width="7.42578125" style="28" customWidth="1"/>
    <col min="6658" max="6658" width="24.7109375" style="28" customWidth="1"/>
    <col min="6659" max="6660" width="12.5703125" style="28" customWidth="1"/>
    <col min="6661" max="6661" width="18" style="28" customWidth="1"/>
    <col min="6662" max="6662" width="15.7109375" style="28" customWidth="1"/>
    <col min="6663" max="6663" width="19" style="28" customWidth="1"/>
    <col min="6664" max="6664" width="16.7109375" style="28" customWidth="1"/>
    <col min="6665" max="6665" width="15.5703125" style="28" customWidth="1"/>
    <col min="6666" max="6666" width="19" style="28" customWidth="1"/>
    <col min="6667" max="6667" width="16.7109375" style="28" customWidth="1"/>
    <col min="6668" max="6668" width="15.85546875" style="28" customWidth="1"/>
    <col min="6669" max="6669" width="14.7109375" style="28" bestFit="1" customWidth="1"/>
    <col min="6670" max="6909" width="11.42578125" style="28"/>
    <col min="6910" max="6910" width="12" style="28" customWidth="1"/>
    <col min="6911" max="6911" width="11.42578125" style="28"/>
    <col min="6912" max="6912" width="6.140625" style="28" customWidth="1"/>
    <col min="6913" max="6913" width="7.42578125" style="28" customWidth="1"/>
    <col min="6914" max="6914" width="24.7109375" style="28" customWidth="1"/>
    <col min="6915" max="6916" width="12.5703125" style="28" customWidth="1"/>
    <col min="6917" max="6917" width="18" style="28" customWidth="1"/>
    <col min="6918" max="6918" width="15.7109375" style="28" customWidth="1"/>
    <col min="6919" max="6919" width="19" style="28" customWidth="1"/>
    <col min="6920" max="6920" width="16.7109375" style="28" customWidth="1"/>
    <col min="6921" max="6921" width="15.5703125" style="28" customWidth="1"/>
    <col min="6922" max="6922" width="19" style="28" customWidth="1"/>
    <col min="6923" max="6923" width="16.7109375" style="28" customWidth="1"/>
    <col min="6924" max="6924" width="15.85546875" style="28" customWidth="1"/>
    <col min="6925" max="6925" width="14.7109375" style="28" bestFit="1" customWidth="1"/>
    <col min="6926" max="7165" width="11.42578125" style="28"/>
    <col min="7166" max="7166" width="12" style="28" customWidth="1"/>
    <col min="7167" max="7167" width="11.42578125" style="28"/>
    <col min="7168" max="7168" width="6.140625" style="28" customWidth="1"/>
    <col min="7169" max="7169" width="7.42578125" style="28" customWidth="1"/>
    <col min="7170" max="7170" width="24.7109375" style="28" customWidth="1"/>
    <col min="7171" max="7172" width="12.5703125" style="28" customWidth="1"/>
    <col min="7173" max="7173" width="18" style="28" customWidth="1"/>
    <col min="7174" max="7174" width="15.7109375" style="28" customWidth="1"/>
    <col min="7175" max="7175" width="19" style="28" customWidth="1"/>
    <col min="7176" max="7176" width="16.7109375" style="28" customWidth="1"/>
    <col min="7177" max="7177" width="15.5703125" style="28" customWidth="1"/>
    <col min="7178" max="7178" width="19" style="28" customWidth="1"/>
    <col min="7179" max="7179" width="16.7109375" style="28" customWidth="1"/>
    <col min="7180" max="7180" width="15.85546875" style="28" customWidth="1"/>
    <col min="7181" max="7181" width="14.7109375" style="28" bestFit="1" customWidth="1"/>
    <col min="7182" max="7421" width="11.42578125" style="28"/>
    <col min="7422" max="7422" width="12" style="28" customWidth="1"/>
    <col min="7423" max="7423" width="11.42578125" style="28"/>
    <col min="7424" max="7424" width="6.140625" style="28" customWidth="1"/>
    <col min="7425" max="7425" width="7.42578125" style="28" customWidth="1"/>
    <col min="7426" max="7426" width="24.7109375" style="28" customWidth="1"/>
    <col min="7427" max="7428" width="12.5703125" style="28" customWidth="1"/>
    <col min="7429" max="7429" width="18" style="28" customWidth="1"/>
    <col min="7430" max="7430" width="15.7109375" style="28" customWidth="1"/>
    <col min="7431" max="7431" width="19" style="28" customWidth="1"/>
    <col min="7432" max="7432" width="16.7109375" style="28" customWidth="1"/>
    <col min="7433" max="7433" width="15.5703125" style="28" customWidth="1"/>
    <col min="7434" max="7434" width="19" style="28" customWidth="1"/>
    <col min="7435" max="7435" width="16.7109375" style="28" customWidth="1"/>
    <col min="7436" max="7436" width="15.85546875" style="28" customWidth="1"/>
    <col min="7437" max="7437" width="14.7109375" style="28" bestFit="1" customWidth="1"/>
    <col min="7438" max="7677" width="11.42578125" style="28"/>
    <col min="7678" max="7678" width="12" style="28" customWidth="1"/>
    <col min="7679" max="7679" width="11.42578125" style="28"/>
    <col min="7680" max="7680" width="6.140625" style="28" customWidth="1"/>
    <col min="7681" max="7681" width="7.42578125" style="28" customWidth="1"/>
    <col min="7682" max="7682" width="24.7109375" style="28" customWidth="1"/>
    <col min="7683" max="7684" width="12.5703125" style="28" customWidth="1"/>
    <col min="7685" max="7685" width="18" style="28" customWidth="1"/>
    <col min="7686" max="7686" width="15.7109375" style="28" customWidth="1"/>
    <col min="7687" max="7687" width="19" style="28" customWidth="1"/>
    <col min="7688" max="7688" width="16.7109375" style="28" customWidth="1"/>
    <col min="7689" max="7689" width="15.5703125" style="28" customWidth="1"/>
    <col min="7690" max="7690" width="19" style="28" customWidth="1"/>
    <col min="7691" max="7691" width="16.7109375" style="28" customWidth="1"/>
    <col min="7692" max="7692" width="15.85546875" style="28" customWidth="1"/>
    <col min="7693" max="7693" width="14.7109375" style="28" bestFit="1" customWidth="1"/>
    <col min="7694" max="7933" width="11.42578125" style="28"/>
    <col min="7934" max="7934" width="12" style="28" customWidth="1"/>
    <col min="7935" max="7935" width="11.42578125" style="28"/>
    <col min="7936" max="7936" width="6.140625" style="28" customWidth="1"/>
    <col min="7937" max="7937" width="7.42578125" style="28" customWidth="1"/>
    <col min="7938" max="7938" width="24.7109375" style="28" customWidth="1"/>
    <col min="7939" max="7940" width="12.5703125" style="28" customWidth="1"/>
    <col min="7941" max="7941" width="18" style="28" customWidth="1"/>
    <col min="7942" max="7942" width="15.7109375" style="28" customWidth="1"/>
    <col min="7943" max="7943" width="19" style="28" customWidth="1"/>
    <col min="7944" max="7944" width="16.7109375" style="28" customWidth="1"/>
    <col min="7945" max="7945" width="15.5703125" style="28" customWidth="1"/>
    <col min="7946" max="7946" width="19" style="28" customWidth="1"/>
    <col min="7947" max="7947" width="16.7109375" style="28" customWidth="1"/>
    <col min="7948" max="7948" width="15.85546875" style="28" customWidth="1"/>
    <col min="7949" max="7949" width="14.7109375" style="28" bestFit="1" customWidth="1"/>
    <col min="7950" max="8189" width="11.42578125" style="28"/>
    <col min="8190" max="8190" width="12" style="28" customWidth="1"/>
    <col min="8191" max="8191" width="11.42578125" style="28"/>
    <col min="8192" max="8192" width="6.140625" style="28" customWidth="1"/>
    <col min="8193" max="8193" width="7.42578125" style="28" customWidth="1"/>
    <col min="8194" max="8194" width="24.7109375" style="28" customWidth="1"/>
    <col min="8195" max="8196" width="12.5703125" style="28" customWidth="1"/>
    <col min="8197" max="8197" width="18" style="28" customWidth="1"/>
    <col min="8198" max="8198" width="15.7109375" style="28" customWidth="1"/>
    <col min="8199" max="8199" width="19" style="28" customWidth="1"/>
    <col min="8200" max="8200" width="16.7109375" style="28" customWidth="1"/>
    <col min="8201" max="8201" width="15.5703125" style="28" customWidth="1"/>
    <col min="8202" max="8202" width="19" style="28" customWidth="1"/>
    <col min="8203" max="8203" width="16.7109375" style="28" customWidth="1"/>
    <col min="8204" max="8204" width="15.85546875" style="28" customWidth="1"/>
    <col min="8205" max="8205" width="14.7109375" style="28" bestFit="1" customWidth="1"/>
    <col min="8206" max="8445" width="11.42578125" style="28"/>
    <col min="8446" max="8446" width="12" style="28" customWidth="1"/>
    <col min="8447" max="8447" width="11.42578125" style="28"/>
    <col min="8448" max="8448" width="6.140625" style="28" customWidth="1"/>
    <col min="8449" max="8449" width="7.42578125" style="28" customWidth="1"/>
    <col min="8450" max="8450" width="24.7109375" style="28" customWidth="1"/>
    <col min="8451" max="8452" width="12.5703125" style="28" customWidth="1"/>
    <col min="8453" max="8453" width="18" style="28" customWidth="1"/>
    <col min="8454" max="8454" width="15.7109375" style="28" customWidth="1"/>
    <col min="8455" max="8455" width="19" style="28" customWidth="1"/>
    <col min="8456" max="8456" width="16.7109375" style="28" customWidth="1"/>
    <col min="8457" max="8457" width="15.5703125" style="28" customWidth="1"/>
    <col min="8458" max="8458" width="19" style="28" customWidth="1"/>
    <col min="8459" max="8459" width="16.7109375" style="28" customWidth="1"/>
    <col min="8460" max="8460" width="15.85546875" style="28" customWidth="1"/>
    <col min="8461" max="8461" width="14.7109375" style="28" bestFit="1" customWidth="1"/>
    <col min="8462" max="8701" width="11.42578125" style="28"/>
    <col min="8702" max="8702" width="12" style="28" customWidth="1"/>
    <col min="8703" max="8703" width="11.42578125" style="28"/>
    <col min="8704" max="8704" width="6.140625" style="28" customWidth="1"/>
    <col min="8705" max="8705" width="7.42578125" style="28" customWidth="1"/>
    <col min="8706" max="8706" width="24.7109375" style="28" customWidth="1"/>
    <col min="8707" max="8708" width="12.5703125" style="28" customWidth="1"/>
    <col min="8709" max="8709" width="18" style="28" customWidth="1"/>
    <col min="8710" max="8710" width="15.7109375" style="28" customWidth="1"/>
    <col min="8711" max="8711" width="19" style="28" customWidth="1"/>
    <col min="8712" max="8712" width="16.7109375" style="28" customWidth="1"/>
    <col min="8713" max="8713" width="15.5703125" style="28" customWidth="1"/>
    <col min="8714" max="8714" width="19" style="28" customWidth="1"/>
    <col min="8715" max="8715" width="16.7109375" style="28" customWidth="1"/>
    <col min="8716" max="8716" width="15.85546875" style="28" customWidth="1"/>
    <col min="8717" max="8717" width="14.7109375" style="28" bestFit="1" customWidth="1"/>
    <col min="8718" max="8957" width="11.42578125" style="28"/>
    <col min="8958" max="8958" width="12" style="28" customWidth="1"/>
    <col min="8959" max="8959" width="11.42578125" style="28"/>
    <col min="8960" max="8960" width="6.140625" style="28" customWidth="1"/>
    <col min="8961" max="8961" width="7.42578125" style="28" customWidth="1"/>
    <col min="8962" max="8962" width="24.7109375" style="28" customWidth="1"/>
    <col min="8963" max="8964" width="12.5703125" style="28" customWidth="1"/>
    <col min="8965" max="8965" width="18" style="28" customWidth="1"/>
    <col min="8966" max="8966" width="15.7109375" style="28" customWidth="1"/>
    <col min="8967" max="8967" width="19" style="28" customWidth="1"/>
    <col min="8968" max="8968" width="16.7109375" style="28" customWidth="1"/>
    <col min="8969" max="8969" width="15.5703125" style="28" customWidth="1"/>
    <col min="8970" max="8970" width="19" style="28" customWidth="1"/>
    <col min="8971" max="8971" width="16.7109375" style="28" customWidth="1"/>
    <col min="8972" max="8972" width="15.85546875" style="28" customWidth="1"/>
    <col min="8973" max="8973" width="14.7109375" style="28" bestFit="1" customWidth="1"/>
    <col min="8974" max="9213" width="11.42578125" style="28"/>
    <col min="9214" max="9214" width="12" style="28" customWidth="1"/>
    <col min="9215" max="9215" width="11.42578125" style="28"/>
    <col min="9216" max="9216" width="6.140625" style="28" customWidth="1"/>
    <col min="9217" max="9217" width="7.42578125" style="28" customWidth="1"/>
    <col min="9218" max="9218" width="24.7109375" style="28" customWidth="1"/>
    <col min="9219" max="9220" width="12.5703125" style="28" customWidth="1"/>
    <col min="9221" max="9221" width="18" style="28" customWidth="1"/>
    <col min="9222" max="9222" width="15.7109375" style="28" customWidth="1"/>
    <col min="9223" max="9223" width="19" style="28" customWidth="1"/>
    <col min="9224" max="9224" width="16.7109375" style="28" customWidth="1"/>
    <col min="9225" max="9225" width="15.5703125" style="28" customWidth="1"/>
    <col min="9226" max="9226" width="19" style="28" customWidth="1"/>
    <col min="9227" max="9227" width="16.7109375" style="28" customWidth="1"/>
    <col min="9228" max="9228" width="15.85546875" style="28" customWidth="1"/>
    <col min="9229" max="9229" width="14.7109375" style="28" bestFit="1" customWidth="1"/>
    <col min="9230" max="9469" width="11.42578125" style="28"/>
    <col min="9470" max="9470" width="12" style="28" customWidth="1"/>
    <col min="9471" max="9471" width="11.42578125" style="28"/>
    <col min="9472" max="9472" width="6.140625" style="28" customWidth="1"/>
    <col min="9473" max="9473" width="7.42578125" style="28" customWidth="1"/>
    <col min="9474" max="9474" width="24.7109375" style="28" customWidth="1"/>
    <col min="9475" max="9476" width="12.5703125" style="28" customWidth="1"/>
    <col min="9477" max="9477" width="18" style="28" customWidth="1"/>
    <col min="9478" max="9478" width="15.7109375" style="28" customWidth="1"/>
    <col min="9479" max="9479" width="19" style="28" customWidth="1"/>
    <col min="9480" max="9480" width="16.7109375" style="28" customWidth="1"/>
    <col min="9481" max="9481" width="15.5703125" style="28" customWidth="1"/>
    <col min="9482" max="9482" width="19" style="28" customWidth="1"/>
    <col min="9483" max="9483" width="16.7109375" style="28" customWidth="1"/>
    <col min="9484" max="9484" width="15.85546875" style="28" customWidth="1"/>
    <col min="9485" max="9485" width="14.7109375" style="28" bestFit="1" customWidth="1"/>
    <col min="9486" max="9725" width="11.42578125" style="28"/>
    <col min="9726" max="9726" width="12" style="28" customWidth="1"/>
    <col min="9727" max="9727" width="11.42578125" style="28"/>
    <col min="9728" max="9728" width="6.140625" style="28" customWidth="1"/>
    <col min="9729" max="9729" width="7.42578125" style="28" customWidth="1"/>
    <col min="9730" max="9730" width="24.7109375" style="28" customWidth="1"/>
    <col min="9731" max="9732" width="12.5703125" style="28" customWidth="1"/>
    <col min="9733" max="9733" width="18" style="28" customWidth="1"/>
    <col min="9734" max="9734" width="15.7109375" style="28" customWidth="1"/>
    <col min="9735" max="9735" width="19" style="28" customWidth="1"/>
    <col min="9736" max="9736" width="16.7109375" style="28" customWidth="1"/>
    <col min="9737" max="9737" width="15.5703125" style="28" customWidth="1"/>
    <col min="9738" max="9738" width="19" style="28" customWidth="1"/>
    <col min="9739" max="9739" width="16.7109375" style="28" customWidth="1"/>
    <col min="9740" max="9740" width="15.85546875" style="28" customWidth="1"/>
    <col min="9741" max="9741" width="14.7109375" style="28" bestFit="1" customWidth="1"/>
    <col min="9742" max="9981" width="11.42578125" style="28"/>
    <col min="9982" max="9982" width="12" style="28" customWidth="1"/>
    <col min="9983" max="9983" width="11.42578125" style="28"/>
    <col min="9984" max="9984" width="6.140625" style="28" customWidth="1"/>
    <col min="9985" max="9985" width="7.42578125" style="28" customWidth="1"/>
    <col min="9986" max="9986" width="24.7109375" style="28" customWidth="1"/>
    <col min="9987" max="9988" width="12.5703125" style="28" customWidth="1"/>
    <col min="9989" max="9989" width="18" style="28" customWidth="1"/>
    <col min="9990" max="9990" width="15.7109375" style="28" customWidth="1"/>
    <col min="9991" max="9991" width="19" style="28" customWidth="1"/>
    <col min="9992" max="9992" width="16.7109375" style="28" customWidth="1"/>
    <col min="9993" max="9993" width="15.5703125" style="28" customWidth="1"/>
    <col min="9994" max="9994" width="19" style="28" customWidth="1"/>
    <col min="9995" max="9995" width="16.7109375" style="28" customWidth="1"/>
    <col min="9996" max="9996" width="15.85546875" style="28" customWidth="1"/>
    <col min="9997" max="9997" width="14.7109375" style="28" bestFit="1" customWidth="1"/>
    <col min="9998" max="10237" width="11.42578125" style="28"/>
    <col min="10238" max="10238" width="12" style="28" customWidth="1"/>
    <col min="10239" max="10239" width="11.42578125" style="28"/>
    <col min="10240" max="10240" width="6.140625" style="28" customWidth="1"/>
    <col min="10241" max="10241" width="7.42578125" style="28" customWidth="1"/>
    <col min="10242" max="10242" width="24.7109375" style="28" customWidth="1"/>
    <col min="10243" max="10244" width="12.5703125" style="28" customWidth="1"/>
    <col min="10245" max="10245" width="18" style="28" customWidth="1"/>
    <col min="10246" max="10246" width="15.7109375" style="28" customWidth="1"/>
    <col min="10247" max="10247" width="19" style="28" customWidth="1"/>
    <col min="10248" max="10248" width="16.7109375" style="28" customWidth="1"/>
    <col min="10249" max="10249" width="15.5703125" style="28" customWidth="1"/>
    <col min="10250" max="10250" width="19" style="28" customWidth="1"/>
    <col min="10251" max="10251" width="16.7109375" style="28" customWidth="1"/>
    <col min="10252" max="10252" width="15.85546875" style="28" customWidth="1"/>
    <col min="10253" max="10253" width="14.7109375" style="28" bestFit="1" customWidth="1"/>
    <col min="10254" max="10493" width="11.42578125" style="28"/>
    <col min="10494" max="10494" width="12" style="28" customWidth="1"/>
    <col min="10495" max="10495" width="11.42578125" style="28"/>
    <col min="10496" max="10496" width="6.140625" style="28" customWidth="1"/>
    <col min="10497" max="10497" width="7.42578125" style="28" customWidth="1"/>
    <col min="10498" max="10498" width="24.7109375" style="28" customWidth="1"/>
    <col min="10499" max="10500" width="12.5703125" style="28" customWidth="1"/>
    <col min="10501" max="10501" width="18" style="28" customWidth="1"/>
    <col min="10502" max="10502" width="15.7109375" style="28" customWidth="1"/>
    <col min="10503" max="10503" width="19" style="28" customWidth="1"/>
    <col min="10504" max="10504" width="16.7109375" style="28" customWidth="1"/>
    <col min="10505" max="10505" width="15.5703125" style="28" customWidth="1"/>
    <col min="10506" max="10506" width="19" style="28" customWidth="1"/>
    <col min="10507" max="10507" width="16.7109375" style="28" customWidth="1"/>
    <col min="10508" max="10508" width="15.85546875" style="28" customWidth="1"/>
    <col min="10509" max="10509" width="14.7109375" style="28" bestFit="1" customWidth="1"/>
    <col min="10510" max="10749" width="11.42578125" style="28"/>
    <col min="10750" max="10750" width="12" style="28" customWidth="1"/>
    <col min="10751" max="10751" width="11.42578125" style="28"/>
    <col min="10752" max="10752" width="6.140625" style="28" customWidth="1"/>
    <col min="10753" max="10753" width="7.42578125" style="28" customWidth="1"/>
    <col min="10754" max="10754" width="24.7109375" style="28" customWidth="1"/>
    <col min="10755" max="10756" width="12.5703125" style="28" customWidth="1"/>
    <col min="10757" max="10757" width="18" style="28" customWidth="1"/>
    <col min="10758" max="10758" width="15.7109375" style="28" customWidth="1"/>
    <col min="10759" max="10759" width="19" style="28" customWidth="1"/>
    <col min="10760" max="10760" width="16.7109375" style="28" customWidth="1"/>
    <col min="10761" max="10761" width="15.5703125" style="28" customWidth="1"/>
    <col min="10762" max="10762" width="19" style="28" customWidth="1"/>
    <col min="10763" max="10763" width="16.7109375" style="28" customWidth="1"/>
    <col min="10764" max="10764" width="15.85546875" style="28" customWidth="1"/>
    <col min="10765" max="10765" width="14.7109375" style="28" bestFit="1" customWidth="1"/>
    <col min="10766" max="11005" width="11.42578125" style="28"/>
    <col min="11006" max="11006" width="12" style="28" customWidth="1"/>
    <col min="11007" max="11007" width="11.42578125" style="28"/>
    <col min="11008" max="11008" width="6.140625" style="28" customWidth="1"/>
    <col min="11009" max="11009" width="7.42578125" style="28" customWidth="1"/>
    <col min="11010" max="11010" width="24.7109375" style="28" customWidth="1"/>
    <col min="11011" max="11012" width="12.5703125" style="28" customWidth="1"/>
    <col min="11013" max="11013" width="18" style="28" customWidth="1"/>
    <col min="11014" max="11014" width="15.7109375" style="28" customWidth="1"/>
    <col min="11015" max="11015" width="19" style="28" customWidth="1"/>
    <col min="11016" max="11016" width="16.7109375" style="28" customWidth="1"/>
    <col min="11017" max="11017" width="15.5703125" style="28" customWidth="1"/>
    <col min="11018" max="11018" width="19" style="28" customWidth="1"/>
    <col min="11019" max="11019" width="16.7109375" style="28" customWidth="1"/>
    <col min="11020" max="11020" width="15.85546875" style="28" customWidth="1"/>
    <col min="11021" max="11021" width="14.7109375" style="28" bestFit="1" customWidth="1"/>
    <col min="11022" max="11261" width="11.42578125" style="28"/>
    <col min="11262" max="11262" width="12" style="28" customWidth="1"/>
    <col min="11263" max="11263" width="11.42578125" style="28"/>
    <col min="11264" max="11264" width="6.140625" style="28" customWidth="1"/>
    <col min="11265" max="11265" width="7.42578125" style="28" customWidth="1"/>
    <col min="11266" max="11266" width="24.7109375" style="28" customWidth="1"/>
    <col min="11267" max="11268" width="12.5703125" style="28" customWidth="1"/>
    <col min="11269" max="11269" width="18" style="28" customWidth="1"/>
    <col min="11270" max="11270" width="15.7109375" style="28" customWidth="1"/>
    <col min="11271" max="11271" width="19" style="28" customWidth="1"/>
    <col min="11272" max="11272" width="16.7109375" style="28" customWidth="1"/>
    <col min="11273" max="11273" width="15.5703125" style="28" customWidth="1"/>
    <col min="11274" max="11274" width="19" style="28" customWidth="1"/>
    <col min="11275" max="11275" width="16.7109375" style="28" customWidth="1"/>
    <col min="11276" max="11276" width="15.85546875" style="28" customWidth="1"/>
    <col min="11277" max="11277" width="14.7109375" style="28" bestFit="1" customWidth="1"/>
    <col min="11278" max="11517" width="11.42578125" style="28"/>
    <col min="11518" max="11518" width="12" style="28" customWidth="1"/>
    <col min="11519" max="11519" width="11.42578125" style="28"/>
    <col min="11520" max="11520" width="6.140625" style="28" customWidth="1"/>
    <col min="11521" max="11521" width="7.42578125" style="28" customWidth="1"/>
    <col min="11522" max="11522" width="24.7109375" style="28" customWidth="1"/>
    <col min="11523" max="11524" width="12.5703125" style="28" customWidth="1"/>
    <col min="11525" max="11525" width="18" style="28" customWidth="1"/>
    <col min="11526" max="11526" width="15.7109375" style="28" customWidth="1"/>
    <col min="11527" max="11527" width="19" style="28" customWidth="1"/>
    <col min="11528" max="11528" width="16.7109375" style="28" customWidth="1"/>
    <col min="11529" max="11529" width="15.5703125" style="28" customWidth="1"/>
    <col min="11530" max="11530" width="19" style="28" customWidth="1"/>
    <col min="11531" max="11531" width="16.7109375" style="28" customWidth="1"/>
    <col min="11532" max="11532" width="15.85546875" style="28" customWidth="1"/>
    <col min="11533" max="11533" width="14.7109375" style="28" bestFit="1" customWidth="1"/>
    <col min="11534" max="11773" width="11.42578125" style="28"/>
    <col min="11774" max="11774" width="12" style="28" customWidth="1"/>
    <col min="11775" max="11775" width="11.42578125" style="28"/>
    <col min="11776" max="11776" width="6.140625" style="28" customWidth="1"/>
    <col min="11777" max="11777" width="7.42578125" style="28" customWidth="1"/>
    <col min="11778" max="11778" width="24.7109375" style="28" customWidth="1"/>
    <col min="11779" max="11780" width="12.5703125" style="28" customWidth="1"/>
    <col min="11781" max="11781" width="18" style="28" customWidth="1"/>
    <col min="11782" max="11782" width="15.7109375" style="28" customWidth="1"/>
    <col min="11783" max="11783" width="19" style="28" customWidth="1"/>
    <col min="11784" max="11784" width="16.7109375" style="28" customWidth="1"/>
    <col min="11785" max="11785" width="15.5703125" style="28" customWidth="1"/>
    <col min="11786" max="11786" width="19" style="28" customWidth="1"/>
    <col min="11787" max="11787" width="16.7109375" style="28" customWidth="1"/>
    <col min="11788" max="11788" width="15.85546875" style="28" customWidth="1"/>
    <col min="11789" max="11789" width="14.7109375" style="28" bestFit="1" customWidth="1"/>
    <col min="11790" max="12029" width="11.42578125" style="28"/>
    <col min="12030" max="12030" width="12" style="28" customWidth="1"/>
    <col min="12031" max="12031" width="11.42578125" style="28"/>
    <col min="12032" max="12032" width="6.140625" style="28" customWidth="1"/>
    <col min="12033" max="12033" width="7.42578125" style="28" customWidth="1"/>
    <col min="12034" max="12034" width="24.7109375" style="28" customWidth="1"/>
    <col min="12035" max="12036" width="12.5703125" style="28" customWidth="1"/>
    <col min="12037" max="12037" width="18" style="28" customWidth="1"/>
    <col min="12038" max="12038" width="15.7109375" style="28" customWidth="1"/>
    <col min="12039" max="12039" width="19" style="28" customWidth="1"/>
    <col min="12040" max="12040" width="16.7109375" style="28" customWidth="1"/>
    <col min="12041" max="12041" width="15.5703125" style="28" customWidth="1"/>
    <col min="12042" max="12042" width="19" style="28" customWidth="1"/>
    <col min="12043" max="12043" width="16.7109375" style="28" customWidth="1"/>
    <col min="12044" max="12044" width="15.85546875" style="28" customWidth="1"/>
    <col min="12045" max="12045" width="14.7109375" style="28" bestFit="1" customWidth="1"/>
    <col min="12046" max="12285" width="11.42578125" style="28"/>
    <col min="12286" max="12286" width="12" style="28" customWidth="1"/>
    <col min="12287" max="12287" width="11.42578125" style="28"/>
    <col min="12288" max="12288" width="6.140625" style="28" customWidth="1"/>
    <col min="12289" max="12289" width="7.42578125" style="28" customWidth="1"/>
    <col min="12290" max="12290" width="24.7109375" style="28" customWidth="1"/>
    <col min="12291" max="12292" width="12.5703125" style="28" customWidth="1"/>
    <col min="12293" max="12293" width="18" style="28" customWidth="1"/>
    <col min="12294" max="12294" width="15.7109375" style="28" customWidth="1"/>
    <col min="12295" max="12295" width="19" style="28" customWidth="1"/>
    <col min="12296" max="12296" width="16.7109375" style="28" customWidth="1"/>
    <col min="12297" max="12297" width="15.5703125" style="28" customWidth="1"/>
    <col min="12298" max="12298" width="19" style="28" customWidth="1"/>
    <col min="12299" max="12299" width="16.7109375" style="28" customWidth="1"/>
    <col min="12300" max="12300" width="15.85546875" style="28" customWidth="1"/>
    <col min="12301" max="12301" width="14.7109375" style="28" bestFit="1" customWidth="1"/>
    <col min="12302" max="12541" width="11.42578125" style="28"/>
    <col min="12542" max="12542" width="12" style="28" customWidth="1"/>
    <col min="12543" max="12543" width="11.42578125" style="28"/>
    <col min="12544" max="12544" width="6.140625" style="28" customWidth="1"/>
    <col min="12545" max="12545" width="7.42578125" style="28" customWidth="1"/>
    <col min="12546" max="12546" width="24.7109375" style="28" customWidth="1"/>
    <col min="12547" max="12548" width="12.5703125" style="28" customWidth="1"/>
    <col min="12549" max="12549" width="18" style="28" customWidth="1"/>
    <col min="12550" max="12550" width="15.7109375" style="28" customWidth="1"/>
    <col min="12551" max="12551" width="19" style="28" customWidth="1"/>
    <col min="12552" max="12552" width="16.7109375" style="28" customWidth="1"/>
    <col min="12553" max="12553" width="15.5703125" style="28" customWidth="1"/>
    <col min="12554" max="12554" width="19" style="28" customWidth="1"/>
    <col min="12555" max="12555" width="16.7109375" style="28" customWidth="1"/>
    <col min="12556" max="12556" width="15.85546875" style="28" customWidth="1"/>
    <col min="12557" max="12557" width="14.7109375" style="28" bestFit="1" customWidth="1"/>
    <col min="12558" max="12797" width="11.42578125" style="28"/>
    <col min="12798" max="12798" width="12" style="28" customWidth="1"/>
    <col min="12799" max="12799" width="11.42578125" style="28"/>
    <col min="12800" max="12800" width="6.140625" style="28" customWidth="1"/>
    <col min="12801" max="12801" width="7.42578125" style="28" customWidth="1"/>
    <col min="12802" max="12802" width="24.7109375" style="28" customWidth="1"/>
    <col min="12803" max="12804" width="12.5703125" style="28" customWidth="1"/>
    <col min="12805" max="12805" width="18" style="28" customWidth="1"/>
    <col min="12806" max="12806" width="15.7109375" style="28" customWidth="1"/>
    <col min="12807" max="12807" width="19" style="28" customWidth="1"/>
    <col min="12808" max="12808" width="16.7109375" style="28" customWidth="1"/>
    <col min="12809" max="12809" width="15.5703125" style="28" customWidth="1"/>
    <col min="12810" max="12810" width="19" style="28" customWidth="1"/>
    <col min="12811" max="12811" width="16.7109375" style="28" customWidth="1"/>
    <col min="12812" max="12812" width="15.85546875" style="28" customWidth="1"/>
    <col min="12813" max="12813" width="14.7109375" style="28" bestFit="1" customWidth="1"/>
    <col min="12814" max="13053" width="11.42578125" style="28"/>
    <col min="13054" max="13054" width="12" style="28" customWidth="1"/>
    <col min="13055" max="13055" width="11.42578125" style="28"/>
    <col min="13056" max="13056" width="6.140625" style="28" customWidth="1"/>
    <col min="13057" max="13057" width="7.42578125" style="28" customWidth="1"/>
    <col min="13058" max="13058" width="24.7109375" style="28" customWidth="1"/>
    <col min="13059" max="13060" width="12.5703125" style="28" customWidth="1"/>
    <col min="13061" max="13061" width="18" style="28" customWidth="1"/>
    <col min="13062" max="13062" width="15.7109375" style="28" customWidth="1"/>
    <col min="13063" max="13063" width="19" style="28" customWidth="1"/>
    <col min="13064" max="13064" width="16.7109375" style="28" customWidth="1"/>
    <col min="13065" max="13065" width="15.5703125" style="28" customWidth="1"/>
    <col min="13066" max="13066" width="19" style="28" customWidth="1"/>
    <col min="13067" max="13067" width="16.7109375" style="28" customWidth="1"/>
    <col min="13068" max="13068" width="15.85546875" style="28" customWidth="1"/>
    <col min="13069" max="13069" width="14.7109375" style="28" bestFit="1" customWidth="1"/>
    <col min="13070" max="13309" width="11.42578125" style="28"/>
    <col min="13310" max="13310" width="12" style="28" customWidth="1"/>
    <col min="13311" max="13311" width="11.42578125" style="28"/>
    <col min="13312" max="13312" width="6.140625" style="28" customWidth="1"/>
    <col min="13313" max="13313" width="7.42578125" style="28" customWidth="1"/>
    <col min="13314" max="13314" width="24.7109375" style="28" customWidth="1"/>
    <col min="13315" max="13316" width="12.5703125" style="28" customWidth="1"/>
    <col min="13317" max="13317" width="18" style="28" customWidth="1"/>
    <col min="13318" max="13318" width="15.7109375" style="28" customWidth="1"/>
    <col min="13319" max="13319" width="19" style="28" customWidth="1"/>
    <col min="13320" max="13320" width="16.7109375" style="28" customWidth="1"/>
    <col min="13321" max="13321" width="15.5703125" style="28" customWidth="1"/>
    <col min="13322" max="13322" width="19" style="28" customWidth="1"/>
    <col min="13323" max="13323" width="16.7109375" style="28" customWidth="1"/>
    <col min="13324" max="13324" width="15.85546875" style="28" customWidth="1"/>
    <col min="13325" max="13325" width="14.7109375" style="28" bestFit="1" customWidth="1"/>
    <col min="13326" max="13565" width="11.42578125" style="28"/>
    <col min="13566" max="13566" width="12" style="28" customWidth="1"/>
    <col min="13567" max="13567" width="11.42578125" style="28"/>
    <col min="13568" max="13568" width="6.140625" style="28" customWidth="1"/>
    <col min="13569" max="13569" width="7.42578125" style="28" customWidth="1"/>
    <col min="13570" max="13570" width="24.7109375" style="28" customWidth="1"/>
    <col min="13571" max="13572" width="12.5703125" style="28" customWidth="1"/>
    <col min="13573" max="13573" width="18" style="28" customWidth="1"/>
    <col min="13574" max="13574" width="15.7109375" style="28" customWidth="1"/>
    <col min="13575" max="13575" width="19" style="28" customWidth="1"/>
    <col min="13576" max="13576" width="16.7109375" style="28" customWidth="1"/>
    <col min="13577" max="13577" width="15.5703125" style="28" customWidth="1"/>
    <col min="13578" max="13578" width="19" style="28" customWidth="1"/>
    <col min="13579" max="13579" width="16.7109375" style="28" customWidth="1"/>
    <col min="13580" max="13580" width="15.85546875" style="28" customWidth="1"/>
    <col min="13581" max="13581" width="14.7109375" style="28" bestFit="1" customWidth="1"/>
    <col min="13582" max="13821" width="11.42578125" style="28"/>
    <col min="13822" max="13822" width="12" style="28" customWidth="1"/>
    <col min="13823" max="13823" width="11.42578125" style="28"/>
    <col min="13824" max="13824" width="6.140625" style="28" customWidth="1"/>
    <col min="13825" max="13825" width="7.42578125" style="28" customWidth="1"/>
    <col min="13826" max="13826" width="24.7109375" style="28" customWidth="1"/>
    <col min="13827" max="13828" width="12.5703125" style="28" customWidth="1"/>
    <col min="13829" max="13829" width="18" style="28" customWidth="1"/>
    <col min="13830" max="13830" width="15.7109375" style="28" customWidth="1"/>
    <col min="13831" max="13831" width="19" style="28" customWidth="1"/>
    <col min="13832" max="13832" width="16.7109375" style="28" customWidth="1"/>
    <col min="13833" max="13833" width="15.5703125" style="28" customWidth="1"/>
    <col min="13834" max="13834" width="19" style="28" customWidth="1"/>
    <col min="13835" max="13835" width="16.7109375" style="28" customWidth="1"/>
    <col min="13836" max="13836" width="15.85546875" style="28" customWidth="1"/>
    <col min="13837" max="13837" width="14.7109375" style="28" bestFit="1" customWidth="1"/>
    <col min="13838" max="14077" width="11.42578125" style="28"/>
    <col min="14078" max="14078" width="12" style="28" customWidth="1"/>
    <col min="14079" max="14079" width="11.42578125" style="28"/>
    <col min="14080" max="14080" width="6.140625" style="28" customWidth="1"/>
    <col min="14081" max="14081" width="7.42578125" style="28" customWidth="1"/>
    <col min="14082" max="14082" width="24.7109375" style="28" customWidth="1"/>
    <col min="14083" max="14084" width="12.5703125" style="28" customWidth="1"/>
    <col min="14085" max="14085" width="18" style="28" customWidth="1"/>
    <col min="14086" max="14086" width="15.7109375" style="28" customWidth="1"/>
    <col min="14087" max="14087" width="19" style="28" customWidth="1"/>
    <col min="14088" max="14088" width="16.7109375" style="28" customWidth="1"/>
    <col min="14089" max="14089" width="15.5703125" style="28" customWidth="1"/>
    <col min="14090" max="14090" width="19" style="28" customWidth="1"/>
    <col min="14091" max="14091" width="16.7109375" style="28" customWidth="1"/>
    <col min="14092" max="14092" width="15.85546875" style="28" customWidth="1"/>
    <col min="14093" max="14093" width="14.7109375" style="28" bestFit="1" customWidth="1"/>
    <col min="14094" max="14333" width="11.42578125" style="28"/>
    <col min="14334" max="14334" width="12" style="28" customWidth="1"/>
    <col min="14335" max="14335" width="11.42578125" style="28"/>
    <col min="14336" max="14336" width="6.140625" style="28" customWidth="1"/>
    <col min="14337" max="14337" width="7.42578125" style="28" customWidth="1"/>
    <col min="14338" max="14338" width="24.7109375" style="28" customWidth="1"/>
    <col min="14339" max="14340" width="12.5703125" style="28" customWidth="1"/>
    <col min="14341" max="14341" width="18" style="28" customWidth="1"/>
    <col min="14342" max="14342" width="15.7109375" style="28" customWidth="1"/>
    <col min="14343" max="14343" width="19" style="28" customWidth="1"/>
    <col min="14344" max="14344" width="16.7109375" style="28" customWidth="1"/>
    <col min="14345" max="14345" width="15.5703125" style="28" customWidth="1"/>
    <col min="14346" max="14346" width="19" style="28" customWidth="1"/>
    <col min="14347" max="14347" width="16.7109375" style="28" customWidth="1"/>
    <col min="14348" max="14348" width="15.85546875" style="28" customWidth="1"/>
    <col min="14349" max="14349" width="14.7109375" style="28" bestFit="1" customWidth="1"/>
    <col min="14350" max="14589" width="11.42578125" style="28"/>
    <col min="14590" max="14590" width="12" style="28" customWidth="1"/>
    <col min="14591" max="14591" width="11.42578125" style="28"/>
    <col min="14592" max="14592" width="6.140625" style="28" customWidth="1"/>
    <col min="14593" max="14593" width="7.42578125" style="28" customWidth="1"/>
    <col min="14594" max="14594" width="24.7109375" style="28" customWidth="1"/>
    <col min="14595" max="14596" width="12.5703125" style="28" customWidth="1"/>
    <col min="14597" max="14597" width="18" style="28" customWidth="1"/>
    <col min="14598" max="14598" width="15.7109375" style="28" customWidth="1"/>
    <col min="14599" max="14599" width="19" style="28" customWidth="1"/>
    <col min="14600" max="14600" width="16.7109375" style="28" customWidth="1"/>
    <col min="14601" max="14601" width="15.5703125" style="28" customWidth="1"/>
    <col min="14602" max="14602" width="19" style="28" customWidth="1"/>
    <col min="14603" max="14603" width="16.7109375" style="28" customWidth="1"/>
    <col min="14604" max="14604" width="15.85546875" style="28" customWidth="1"/>
    <col min="14605" max="14605" width="14.7109375" style="28" bestFit="1" customWidth="1"/>
    <col min="14606" max="14845" width="11.42578125" style="28"/>
    <col min="14846" max="14846" width="12" style="28" customWidth="1"/>
    <col min="14847" max="14847" width="11.42578125" style="28"/>
    <col min="14848" max="14848" width="6.140625" style="28" customWidth="1"/>
    <col min="14849" max="14849" width="7.42578125" style="28" customWidth="1"/>
    <col min="14850" max="14850" width="24.7109375" style="28" customWidth="1"/>
    <col min="14851" max="14852" width="12.5703125" style="28" customWidth="1"/>
    <col min="14853" max="14853" width="18" style="28" customWidth="1"/>
    <col min="14854" max="14854" width="15.7109375" style="28" customWidth="1"/>
    <col min="14855" max="14855" width="19" style="28" customWidth="1"/>
    <col min="14856" max="14856" width="16.7109375" style="28" customWidth="1"/>
    <col min="14857" max="14857" width="15.5703125" style="28" customWidth="1"/>
    <col min="14858" max="14858" width="19" style="28" customWidth="1"/>
    <col min="14859" max="14859" width="16.7109375" style="28" customWidth="1"/>
    <col min="14860" max="14860" width="15.85546875" style="28" customWidth="1"/>
    <col min="14861" max="14861" width="14.7109375" style="28" bestFit="1" customWidth="1"/>
    <col min="14862" max="15101" width="11.42578125" style="28"/>
    <col min="15102" max="15102" width="12" style="28" customWidth="1"/>
    <col min="15103" max="15103" width="11.42578125" style="28"/>
    <col min="15104" max="15104" width="6.140625" style="28" customWidth="1"/>
    <col min="15105" max="15105" width="7.42578125" style="28" customWidth="1"/>
    <col min="15106" max="15106" width="24.7109375" style="28" customWidth="1"/>
    <col min="15107" max="15108" width="12.5703125" style="28" customWidth="1"/>
    <col min="15109" max="15109" width="18" style="28" customWidth="1"/>
    <col min="15110" max="15110" width="15.7109375" style="28" customWidth="1"/>
    <col min="15111" max="15111" width="19" style="28" customWidth="1"/>
    <col min="15112" max="15112" width="16.7109375" style="28" customWidth="1"/>
    <col min="15113" max="15113" width="15.5703125" style="28" customWidth="1"/>
    <col min="15114" max="15114" width="19" style="28" customWidth="1"/>
    <col min="15115" max="15115" width="16.7109375" style="28" customWidth="1"/>
    <col min="15116" max="15116" width="15.85546875" style="28" customWidth="1"/>
    <col min="15117" max="15117" width="14.7109375" style="28" bestFit="1" customWidth="1"/>
    <col min="15118" max="15357" width="11.42578125" style="28"/>
    <col min="15358" max="15358" width="12" style="28" customWidth="1"/>
    <col min="15359" max="15359" width="11.42578125" style="28"/>
    <col min="15360" max="15360" width="6.140625" style="28" customWidth="1"/>
    <col min="15361" max="15361" width="7.42578125" style="28" customWidth="1"/>
    <col min="15362" max="15362" width="24.7109375" style="28" customWidth="1"/>
    <col min="15363" max="15364" width="12.5703125" style="28" customWidth="1"/>
    <col min="15365" max="15365" width="18" style="28" customWidth="1"/>
    <col min="15366" max="15366" width="15.7109375" style="28" customWidth="1"/>
    <col min="15367" max="15367" width="19" style="28" customWidth="1"/>
    <col min="15368" max="15368" width="16.7109375" style="28" customWidth="1"/>
    <col min="15369" max="15369" width="15.5703125" style="28" customWidth="1"/>
    <col min="15370" max="15370" width="19" style="28" customWidth="1"/>
    <col min="15371" max="15371" width="16.7109375" style="28" customWidth="1"/>
    <col min="15372" max="15372" width="15.85546875" style="28" customWidth="1"/>
    <col min="15373" max="15373" width="14.7109375" style="28" bestFit="1" customWidth="1"/>
    <col min="15374" max="15613" width="11.42578125" style="28"/>
    <col min="15614" max="15614" width="12" style="28" customWidth="1"/>
    <col min="15615" max="15615" width="11.42578125" style="28"/>
    <col min="15616" max="15616" width="6.140625" style="28" customWidth="1"/>
    <col min="15617" max="15617" width="7.42578125" style="28" customWidth="1"/>
    <col min="15618" max="15618" width="24.7109375" style="28" customWidth="1"/>
    <col min="15619" max="15620" width="12.5703125" style="28" customWidth="1"/>
    <col min="15621" max="15621" width="18" style="28" customWidth="1"/>
    <col min="15622" max="15622" width="15.7109375" style="28" customWidth="1"/>
    <col min="15623" max="15623" width="19" style="28" customWidth="1"/>
    <col min="15624" max="15624" width="16.7109375" style="28" customWidth="1"/>
    <col min="15625" max="15625" width="15.5703125" style="28" customWidth="1"/>
    <col min="15626" max="15626" width="19" style="28" customWidth="1"/>
    <col min="15627" max="15627" width="16.7109375" style="28" customWidth="1"/>
    <col min="15628" max="15628" width="15.85546875" style="28" customWidth="1"/>
    <col min="15629" max="15629" width="14.7109375" style="28" bestFit="1" customWidth="1"/>
    <col min="15630" max="15869" width="11.42578125" style="28"/>
    <col min="15870" max="15870" width="12" style="28" customWidth="1"/>
    <col min="15871" max="15871" width="11.42578125" style="28"/>
    <col min="15872" max="15872" width="6.140625" style="28" customWidth="1"/>
    <col min="15873" max="15873" width="7.42578125" style="28" customWidth="1"/>
    <col min="15874" max="15874" width="24.7109375" style="28" customWidth="1"/>
    <col min="15875" max="15876" width="12.5703125" style="28" customWidth="1"/>
    <col min="15877" max="15877" width="18" style="28" customWidth="1"/>
    <col min="15878" max="15878" width="15.7109375" style="28" customWidth="1"/>
    <col min="15879" max="15879" width="19" style="28" customWidth="1"/>
    <col min="15880" max="15880" width="16.7109375" style="28" customWidth="1"/>
    <col min="15881" max="15881" width="15.5703125" style="28" customWidth="1"/>
    <col min="15882" max="15882" width="19" style="28" customWidth="1"/>
    <col min="15883" max="15883" width="16.7109375" style="28" customWidth="1"/>
    <col min="15884" max="15884" width="15.85546875" style="28" customWidth="1"/>
    <col min="15885" max="15885" width="14.7109375" style="28" bestFit="1" customWidth="1"/>
    <col min="15886" max="16125" width="11.42578125" style="28"/>
    <col min="16126" max="16126" width="12" style="28" customWidth="1"/>
    <col min="16127" max="16127" width="11.42578125" style="28"/>
    <col min="16128" max="16128" width="6.140625" style="28" customWidth="1"/>
    <col min="16129" max="16129" width="7.42578125" style="28" customWidth="1"/>
    <col min="16130" max="16130" width="24.7109375" style="28" customWidth="1"/>
    <col min="16131" max="16132" width="12.5703125" style="28" customWidth="1"/>
    <col min="16133" max="16133" width="18" style="28" customWidth="1"/>
    <col min="16134" max="16134" width="15.7109375" style="28" customWidth="1"/>
    <col min="16135" max="16135" width="19" style="28" customWidth="1"/>
    <col min="16136" max="16136" width="16.7109375" style="28" customWidth="1"/>
    <col min="16137" max="16137" width="15.5703125" style="28" customWidth="1"/>
    <col min="16138" max="16138" width="19" style="28" customWidth="1"/>
    <col min="16139" max="16139" width="16.7109375" style="28" customWidth="1"/>
    <col min="16140" max="16140" width="15.85546875" style="28" customWidth="1"/>
    <col min="16141" max="16141" width="14.7109375" style="28" bestFit="1" customWidth="1"/>
    <col min="16142" max="16384" width="11.42578125" style="28"/>
  </cols>
  <sheetData>
    <row r="5" spans="1:12" ht="12.75">
      <c r="A5" s="24"/>
      <c r="B5" s="24"/>
      <c r="C5" s="24"/>
      <c r="D5" s="24"/>
      <c r="E5" s="25"/>
      <c r="F5" s="25"/>
      <c r="G5" s="25"/>
      <c r="H5" s="26"/>
      <c r="J5" s="25"/>
      <c r="L5" s="26" t="s">
        <v>17</v>
      </c>
    </row>
    <row r="6" spans="1:12" ht="12">
      <c r="A6" s="24"/>
      <c r="B6" s="24"/>
      <c r="C6" s="24"/>
      <c r="D6" s="24"/>
      <c r="E6" s="25"/>
      <c r="F6" s="25"/>
      <c r="G6" s="25"/>
      <c r="H6" s="29"/>
      <c r="J6" s="25"/>
      <c r="L6" s="30" t="s">
        <v>18</v>
      </c>
    </row>
    <row r="7" spans="1:12" ht="12">
      <c r="A7" s="24"/>
      <c r="B7" s="24"/>
      <c r="C7" s="24"/>
      <c r="D7" s="24"/>
      <c r="E7" s="25"/>
      <c r="F7" s="25"/>
      <c r="G7" s="25"/>
      <c r="H7" s="29"/>
      <c r="J7" s="25"/>
      <c r="L7" s="29"/>
    </row>
    <row r="8" spans="1:12" ht="15">
      <c r="A8" s="31" t="s">
        <v>19</v>
      </c>
      <c r="B8" s="24"/>
      <c r="C8" s="32"/>
      <c r="D8" s="32"/>
      <c r="E8" s="33"/>
      <c r="F8" s="33"/>
      <c r="G8" s="34"/>
      <c r="H8" s="25"/>
      <c r="I8" s="25"/>
      <c r="J8" s="34"/>
      <c r="K8" s="25"/>
      <c r="L8" s="25"/>
    </row>
    <row r="9" spans="1:12" ht="12.75">
      <c r="A9" s="35"/>
      <c r="B9" s="24"/>
      <c r="C9" s="36"/>
      <c r="D9" s="36"/>
      <c r="E9" s="37"/>
      <c r="F9" s="37"/>
      <c r="G9" s="38"/>
      <c r="H9" s="25"/>
      <c r="I9" s="25"/>
      <c r="J9" s="38"/>
      <c r="K9" s="25"/>
      <c r="L9" s="25"/>
    </row>
    <row r="10" spans="1:12" ht="12.75">
      <c r="A10" s="35" t="s">
        <v>92</v>
      </c>
      <c r="B10" s="24"/>
      <c r="C10" s="36"/>
      <c r="D10" s="36"/>
      <c r="E10" s="39"/>
      <c r="F10" s="39"/>
      <c r="G10" s="38"/>
      <c r="H10" s="25"/>
      <c r="I10" s="25"/>
      <c r="J10" s="38"/>
      <c r="K10" s="25"/>
      <c r="L10" s="25"/>
    </row>
    <row r="11" spans="1:12" ht="13.5" thickBot="1">
      <c r="A11" s="40"/>
      <c r="B11" s="24"/>
      <c r="C11" s="24"/>
      <c r="D11" s="24"/>
      <c r="E11" s="41"/>
      <c r="F11" s="41"/>
      <c r="G11" s="25"/>
      <c r="H11" s="25"/>
      <c r="I11" s="25"/>
      <c r="J11" s="25"/>
      <c r="K11" s="25"/>
      <c r="L11" s="25"/>
    </row>
    <row r="12" spans="1:12" ht="12.75" thickBot="1">
      <c r="A12" s="42"/>
      <c r="B12" s="44"/>
      <c r="C12" s="43"/>
      <c r="D12" s="43"/>
      <c r="E12" s="45"/>
      <c r="F12" s="45"/>
      <c r="G12" s="140" t="s">
        <v>20</v>
      </c>
      <c r="H12" s="141"/>
      <c r="I12" s="142"/>
      <c r="J12" s="140" t="s">
        <v>21</v>
      </c>
      <c r="K12" s="141"/>
      <c r="L12" s="142"/>
    </row>
    <row r="13" spans="1:12">
      <c r="A13" s="143" t="s">
        <v>22</v>
      </c>
      <c r="B13" s="161"/>
      <c r="C13" s="159" t="s">
        <v>23</v>
      </c>
      <c r="D13" s="149" t="s">
        <v>24</v>
      </c>
      <c r="E13" s="151" t="s">
        <v>25</v>
      </c>
      <c r="F13" s="153" t="s">
        <v>26</v>
      </c>
      <c r="G13" s="155" t="s">
        <v>27</v>
      </c>
      <c r="H13" s="155" t="s">
        <v>28</v>
      </c>
      <c r="I13" s="157" t="s">
        <v>29</v>
      </c>
      <c r="J13" s="155" t="s">
        <v>27</v>
      </c>
      <c r="K13" s="155" t="s">
        <v>28</v>
      </c>
      <c r="L13" s="157" t="s">
        <v>29</v>
      </c>
    </row>
    <row r="14" spans="1:12" ht="16.5" customHeight="1" thickBot="1">
      <c r="A14" s="145"/>
      <c r="B14" s="162"/>
      <c r="C14" s="150"/>
      <c r="D14" s="150"/>
      <c r="E14" s="152"/>
      <c r="F14" s="154"/>
      <c r="G14" s="156"/>
      <c r="H14" s="156"/>
      <c r="I14" s="156"/>
      <c r="J14" s="156"/>
      <c r="K14" s="156"/>
      <c r="L14" s="156"/>
    </row>
    <row r="15" spans="1:12" ht="13.5" thickBot="1">
      <c r="A15" s="136" t="s">
        <v>30</v>
      </c>
      <c r="B15" s="160"/>
      <c r="C15" s="48"/>
      <c r="D15" s="48"/>
      <c r="E15" s="49">
        <v>5308755969.6099977</v>
      </c>
      <c r="F15" s="49">
        <v>0</v>
      </c>
      <c r="G15" s="49">
        <v>37061938680.110001</v>
      </c>
      <c r="H15" s="49">
        <v>1174412153.1099999</v>
      </c>
      <c r="I15" s="49">
        <v>0</v>
      </c>
      <c r="J15" s="49">
        <v>37061938680.110001</v>
      </c>
      <c r="K15" s="49">
        <v>1174412153.1099999</v>
      </c>
      <c r="L15" s="49">
        <v>0</v>
      </c>
    </row>
    <row r="16" spans="1:12" ht="12">
      <c r="A16" s="50"/>
      <c r="B16" s="52"/>
      <c r="C16" s="53"/>
      <c r="D16" s="53"/>
      <c r="E16" s="54"/>
      <c r="F16" s="55"/>
      <c r="G16" s="54"/>
      <c r="H16" s="54"/>
      <c r="I16" s="54"/>
      <c r="J16" s="54"/>
      <c r="K16" s="54"/>
      <c r="L16" s="54"/>
    </row>
    <row r="17" spans="1:12" s="61" customFormat="1" ht="12">
      <c r="A17" s="56" t="s">
        <v>31</v>
      </c>
      <c r="B17" s="58"/>
      <c r="C17" s="59"/>
      <c r="D17" s="59"/>
      <c r="E17" s="60">
        <v>5308755969.6099977</v>
      </c>
      <c r="F17" s="60">
        <v>0</v>
      </c>
      <c r="G17" s="60">
        <v>37061938680.110001</v>
      </c>
      <c r="H17" s="60">
        <v>1174412153.1099999</v>
      </c>
      <c r="I17" s="60">
        <v>0</v>
      </c>
      <c r="J17" s="60">
        <v>37061938680.110001</v>
      </c>
      <c r="K17" s="60">
        <v>1174412153.1099999</v>
      </c>
      <c r="L17" s="60">
        <v>0</v>
      </c>
    </row>
    <row r="18" spans="1:12" ht="12">
      <c r="A18" s="62"/>
      <c r="B18" s="63"/>
      <c r="C18" s="64"/>
      <c r="D18" s="64"/>
      <c r="E18" s="65"/>
      <c r="F18" s="66"/>
      <c r="G18" s="65"/>
      <c r="H18" s="65"/>
      <c r="I18" s="65"/>
      <c r="J18" s="65"/>
      <c r="K18" s="65"/>
      <c r="L18" s="65"/>
    </row>
    <row r="19" spans="1:12" s="61" customFormat="1" ht="12">
      <c r="A19" s="56" t="s">
        <v>32</v>
      </c>
      <c r="B19" s="58"/>
      <c r="C19" s="59"/>
      <c r="D19" s="59"/>
      <c r="E19" s="60">
        <v>0</v>
      </c>
      <c r="F19" s="60">
        <v>0</v>
      </c>
      <c r="G19" s="60">
        <v>36471589041.910004</v>
      </c>
      <c r="H19" s="60">
        <v>10670478.890000001</v>
      </c>
      <c r="I19" s="60">
        <v>0</v>
      </c>
      <c r="J19" s="60">
        <v>36471589041.910004</v>
      </c>
      <c r="K19" s="60">
        <v>10670478.890000001</v>
      </c>
      <c r="L19" s="60">
        <v>0</v>
      </c>
    </row>
    <row r="20" spans="1:12" ht="12.75">
      <c r="A20" s="120" t="s">
        <v>85</v>
      </c>
      <c r="B20" s="63"/>
      <c r="C20" s="64" t="s">
        <v>33</v>
      </c>
      <c r="D20" s="68">
        <v>45230</v>
      </c>
      <c r="E20" s="65">
        <v>0</v>
      </c>
      <c r="F20" s="66"/>
      <c r="G20" s="65">
        <v>9048838675.2099991</v>
      </c>
      <c r="H20" s="65">
        <v>2647517.2699999996</v>
      </c>
      <c r="I20" s="65"/>
      <c r="J20" s="65">
        <v>9048838675.2099991</v>
      </c>
      <c r="K20" s="65">
        <v>2647517.2699999996</v>
      </c>
      <c r="L20" s="65"/>
    </row>
    <row r="21" spans="1:12" ht="12.75">
      <c r="A21" s="120" t="s">
        <v>7</v>
      </c>
      <c r="B21" s="63"/>
      <c r="C21" s="64" t="s">
        <v>33</v>
      </c>
      <c r="D21" s="68">
        <v>45291</v>
      </c>
      <c r="E21" s="65">
        <v>0</v>
      </c>
      <c r="F21" s="66"/>
      <c r="G21" s="65">
        <v>27422750366.700001</v>
      </c>
      <c r="H21" s="65">
        <v>8022961.620000001</v>
      </c>
      <c r="I21" s="65"/>
      <c r="J21" s="65">
        <v>27422750366.700001</v>
      </c>
      <c r="K21" s="65">
        <v>8022961.620000001</v>
      </c>
      <c r="L21" s="65"/>
    </row>
    <row r="22" spans="1:12" ht="12">
      <c r="A22" s="67"/>
      <c r="B22" s="63"/>
      <c r="C22" s="64"/>
      <c r="D22" s="68"/>
      <c r="E22" s="65"/>
      <c r="F22" s="66"/>
      <c r="G22" s="65"/>
      <c r="H22" s="65"/>
      <c r="I22" s="65"/>
      <c r="J22" s="65"/>
      <c r="K22" s="65"/>
      <c r="L22" s="65"/>
    </row>
    <row r="23" spans="1:12" ht="12">
      <c r="A23" s="62"/>
      <c r="B23" s="63"/>
      <c r="C23" s="64"/>
      <c r="D23" s="64"/>
      <c r="E23" s="65"/>
      <c r="F23" s="66"/>
      <c r="G23" s="69"/>
      <c r="H23" s="65"/>
      <c r="I23" s="65"/>
      <c r="J23" s="70"/>
      <c r="K23" s="65"/>
      <c r="L23" s="65"/>
    </row>
    <row r="24" spans="1:12" s="61" customFormat="1" ht="12">
      <c r="A24" s="71" t="s">
        <v>34</v>
      </c>
      <c r="B24" s="58"/>
      <c r="C24" s="59"/>
      <c r="D24" s="59"/>
      <c r="E24" s="60"/>
      <c r="F24" s="72"/>
      <c r="G24" s="60"/>
      <c r="H24" s="60"/>
      <c r="I24" s="60"/>
      <c r="J24" s="60"/>
      <c r="K24" s="60"/>
      <c r="L24" s="60"/>
    </row>
    <row r="25" spans="1:12" ht="12">
      <c r="A25" s="67"/>
      <c r="B25" s="63"/>
      <c r="C25" s="64"/>
      <c r="D25" s="64"/>
      <c r="E25" s="65"/>
      <c r="F25" s="66"/>
      <c r="G25" s="65"/>
      <c r="H25" s="65"/>
      <c r="I25" s="65"/>
      <c r="J25" s="65"/>
      <c r="K25" s="65"/>
      <c r="L25" s="65"/>
    </row>
    <row r="26" spans="1:12" s="61" customFormat="1" ht="12">
      <c r="A26" s="71" t="s">
        <v>35</v>
      </c>
      <c r="B26" s="58"/>
      <c r="C26" s="59"/>
      <c r="D26" s="59"/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</row>
    <row r="27" spans="1:12" ht="12">
      <c r="A27" s="62"/>
      <c r="B27" s="63"/>
      <c r="C27" s="64"/>
      <c r="D27" s="64"/>
      <c r="E27" s="65"/>
      <c r="F27" s="66"/>
      <c r="G27" s="65"/>
      <c r="H27" s="65"/>
      <c r="I27" s="65"/>
      <c r="J27" s="65"/>
      <c r="K27" s="65"/>
      <c r="L27" s="65"/>
    </row>
    <row r="28" spans="1:12" s="61" customFormat="1" ht="12">
      <c r="A28" s="56" t="s">
        <v>37</v>
      </c>
      <c r="B28" s="58"/>
      <c r="C28" s="59"/>
      <c r="D28" s="59"/>
      <c r="E28" s="60">
        <v>178476649.72000003</v>
      </c>
      <c r="F28" s="60">
        <v>0</v>
      </c>
      <c r="G28" s="60">
        <v>10902982.18</v>
      </c>
      <c r="H28" s="60">
        <v>9395380.2100000009</v>
      </c>
      <c r="I28" s="60">
        <v>0</v>
      </c>
      <c r="J28" s="60">
        <v>10902982.18</v>
      </c>
      <c r="K28" s="60">
        <v>9395380.2100000009</v>
      </c>
      <c r="L28" s="60">
        <v>0</v>
      </c>
    </row>
    <row r="29" spans="1:12" ht="12.75">
      <c r="A29" s="120" t="s">
        <v>89</v>
      </c>
      <c r="B29" s="63"/>
      <c r="C29" s="64" t="s">
        <v>33</v>
      </c>
      <c r="D29" s="68">
        <v>46418</v>
      </c>
      <c r="E29" s="65">
        <v>36998297.109999999</v>
      </c>
      <c r="F29" s="66"/>
      <c r="G29" s="65">
        <v>10902982.18</v>
      </c>
      <c r="H29" s="65">
        <v>2499745.1700000004</v>
      </c>
      <c r="I29" s="65"/>
      <c r="J29" s="65">
        <v>10902982.18</v>
      </c>
      <c r="K29" s="65">
        <v>2499745.1700000004</v>
      </c>
      <c r="L29" s="65"/>
    </row>
    <row r="30" spans="1:12" ht="12.75">
      <c r="A30" s="120" t="s">
        <v>90</v>
      </c>
      <c r="B30" s="63"/>
      <c r="C30" s="64" t="s">
        <v>33</v>
      </c>
      <c r="D30" s="68">
        <v>48669</v>
      </c>
      <c r="E30" s="65">
        <v>141478352.61000001</v>
      </c>
      <c r="F30" s="66"/>
      <c r="G30" s="65">
        <v>0</v>
      </c>
      <c r="H30" s="65">
        <v>6895635.04</v>
      </c>
      <c r="I30" s="65"/>
      <c r="J30" s="65"/>
      <c r="K30" s="65">
        <v>6895635.04</v>
      </c>
      <c r="L30" s="65"/>
    </row>
    <row r="31" spans="1:12" ht="12">
      <c r="A31" s="67"/>
      <c r="B31" s="63"/>
      <c r="C31" s="64"/>
      <c r="D31" s="64"/>
      <c r="E31" s="65"/>
      <c r="F31" s="66"/>
      <c r="G31" s="65"/>
      <c r="H31" s="65"/>
      <c r="I31" s="65"/>
      <c r="J31" s="65"/>
      <c r="K31" s="65"/>
      <c r="L31" s="65"/>
    </row>
    <row r="32" spans="1:12" s="61" customFormat="1" ht="12">
      <c r="A32" s="73" t="s">
        <v>39</v>
      </c>
      <c r="B32" s="58"/>
      <c r="C32" s="59"/>
      <c r="D32" s="59"/>
      <c r="E32" s="60">
        <v>5130279319.8899975</v>
      </c>
      <c r="F32" s="60">
        <v>0</v>
      </c>
      <c r="G32" s="60">
        <v>579446656.01999986</v>
      </c>
      <c r="H32" s="60">
        <v>1154346294.01</v>
      </c>
      <c r="I32" s="60">
        <v>0</v>
      </c>
      <c r="J32" s="60">
        <v>579446656.01999986</v>
      </c>
      <c r="K32" s="60">
        <v>1154346294.01</v>
      </c>
      <c r="L32" s="60">
        <v>0</v>
      </c>
    </row>
    <row r="33" spans="1:12" ht="12">
      <c r="A33" s="67" t="s">
        <v>40</v>
      </c>
      <c r="B33" s="63"/>
      <c r="C33" s="64" t="s">
        <v>33</v>
      </c>
      <c r="D33" s="68">
        <v>47118</v>
      </c>
      <c r="E33" s="65">
        <v>3277678054.9799981</v>
      </c>
      <c r="F33" s="65"/>
      <c r="G33" s="65">
        <v>579446656.01999986</v>
      </c>
      <c r="H33" s="65">
        <v>177502678.70000002</v>
      </c>
      <c r="I33" s="65"/>
      <c r="J33" s="65">
        <v>579446656.01999986</v>
      </c>
      <c r="K33" s="65">
        <v>177502678.70000002</v>
      </c>
      <c r="L33" s="65"/>
    </row>
    <row r="34" spans="1:12" ht="12">
      <c r="A34" s="67" t="s">
        <v>41</v>
      </c>
      <c r="B34" s="63"/>
      <c r="C34" s="64" t="s">
        <v>33</v>
      </c>
      <c r="D34" s="68"/>
      <c r="E34" s="65">
        <v>1852583876</v>
      </c>
      <c r="F34" s="65">
        <v>0</v>
      </c>
      <c r="G34" s="65">
        <v>0</v>
      </c>
      <c r="H34" s="65">
        <v>976843615.30999994</v>
      </c>
      <c r="I34" s="65"/>
      <c r="J34" s="65">
        <v>0</v>
      </c>
      <c r="K34" s="65">
        <v>976843615.30999994</v>
      </c>
      <c r="L34" s="65"/>
    </row>
    <row r="35" spans="1:12" ht="12">
      <c r="A35" s="67" t="s">
        <v>42</v>
      </c>
      <c r="B35" s="63"/>
      <c r="C35" s="64"/>
      <c r="D35" s="64"/>
      <c r="E35" s="65">
        <v>17388.910000000003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</row>
    <row r="36" spans="1:12" ht="15">
      <c r="A36" s="74" t="s">
        <v>43</v>
      </c>
      <c r="B36" s="63"/>
      <c r="C36" s="64" t="s">
        <v>33</v>
      </c>
      <c r="D36" s="68">
        <v>44154</v>
      </c>
      <c r="E36" s="65">
        <v>2856</v>
      </c>
      <c r="F36" s="66"/>
      <c r="G36" s="65">
        <v>0</v>
      </c>
      <c r="H36" s="65">
        <v>0</v>
      </c>
      <c r="I36" s="65"/>
      <c r="J36" s="65">
        <v>0</v>
      </c>
      <c r="K36" s="65">
        <v>0</v>
      </c>
      <c r="L36" s="65"/>
    </row>
    <row r="37" spans="1:12" ht="15">
      <c r="A37" s="74" t="s">
        <v>44</v>
      </c>
      <c r="B37" s="63"/>
      <c r="C37" s="64" t="s">
        <v>33</v>
      </c>
      <c r="D37" s="68">
        <v>43851</v>
      </c>
      <c r="E37" s="65">
        <v>542</v>
      </c>
      <c r="F37" s="66"/>
      <c r="G37" s="65">
        <v>0</v>
      </c>
      <c r="H37" s="65">
        <v>0</v>
      </c>
      <c r="I37" s="65"/>
      <c r="J37" s="65">
        <v>0</v>
      </c>
      <c r="K37" s="65">
        <v>0</v>
      </c>
      <c r="L37" s="65"/>
    </row>
    <row r="38" spans="1:12" ht="15">
      <c r="A38" s="74" t="s">
        <v>45</v>
      </c>
      <c r="B38" s="63"/>
      <c r="C38" s="64" t="s">
        <v>33</v>
      </c>
      <c r="D38" s="68">
        <v>44222</v>
      </c>
      <c r="E38" s="65">
        <v>1210</v>
      </c>
      <c r="F38" s="66"/>
      <c r="G38" s="65">
        <v>0</v>
      </c>
      <c r="H38" s="65">
        <v>0</v>
      </c>
      <c r="I38" s="65"/>
      <c r="J38" s="65">
        <v>0</v>
      </c>
      <c r="K38" s="65">
        <v>0</v>
      </c>
      <c r="L38" s="65"/>
    </row>
    <row r="39" spans="1:12" ht="15">
      <c r="A39" s="74" t="s">
        <v>46</v>
      </c>
      <c r="B39" s="63"/>
      <c r="C39" s="64" t="s">
        <v>33</v>
      </c>
      <c r="D39" s="68">
        <v>44571</v>
      </c>
      <c r="E39" s="65">
        <v>12780.910000000003</v>
      </c>
      <c r="F39" s="66"/>
      <c r="G39" s="65">
        <v>0</v>
      </c>
      <c r="H39" s="65">
        <v>0</v>
      </c>
      <c r="I39" s="65"/>
      <c r="J39" s="65">
        <v>0</v>
      </c>
      <c r="K39" s="65">
        <v>0</v>
      </c>
      <c r="L39" s="65"/>
    </row>
    <row r="40" spans="1:12" ht="12.75" thickBot="1">
      <c r="A40" s="75"/>
      <c r="B40" s="77"/>
      <c r="C40" s="64"/>
      <c r="D40" s="64"/>
      <c r="E40" s="65"/>
      <c r="F40" s="78"/>
      <c r="G40" s="65"/>
      <c r="H40" s="65"/>
      <c r="I40" s="65"/>
      <c r="J40" s="65"/>
      <c r="K40" s="65"/>
      <c r="L40" s="65"/>
    </row>
    <row r="41" spans="1:12" ht="13.5" thickBot="1">
      <c r="A41" s="136" t="s">
        <v>47</v>
      </c>
      <c r="B41" s="160"/>
      <c r="C41" s="48"/>
      <c r="D41" s="48"/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</row>
    <row r="42" spans="1:12" ht="12">
      <c r="A42" s="62"/>
      <c r="B42" s="63"/>
      <c r="C42" s="64"/>
      <c r="D42" s="64"/>
      <c r="E42" s="65"/>
      <c r="F42" s="65"/>
      <c r="G42" s="65"/>
      <c r="H42" s="65"/>
      <c r="I42" s="65"/>
      <c r="J42" s="65"/>
      <c r="K42" s="65"/>
      <c r="L42" s="65"/>
    </row>
    <row r="43" spans="1:12" s="61" customFormat="1" ht="12">
      <c r="A43" s="56" t="s">
        <v>48</v>
      </c>
      <c r="B43" s="58"/>
      <c r="C43" s="59"/>
      <c r="D43" s="59"/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</row>
    <row r="44" spans="1:12" ht="12">
      <c r="A44" s="67"/>
      <c r="B44" s="63"/>
      <c r="C44" s="64"/>
      <c r="D44" s="68"/>
      <c r="E44" s="65"/>
      <c r="F44" s="65"/>
      <c r="G44" s="65"/>
      <c r="H44" s="65"/>
      <c r="I44" s="65"/>
      <c r="J44" s="65"/>
      <c r="K44" s="65"/>
      <c r="L44" s="65">
        <v>0</v>
      </c>
    </row>
    <row r="45" spans="1:12" ht="12">
      <c r="A45" s="62"/>
      <c r="B45" s="63"/>
      <c r="C45" s="64"/>
      <c r="D45" s="64"/>
      <c r="E45" s="65"/>
      <c r="F45" s="65"/>
      <c r="G45" s="65"/>
      <c r="H45" s="65"/>
      <c r="I45" s="65"/>
      <c r="J45" s="65"/>
      <c r="K45" s="65"/>
      <c r="L45" s="65"/>
    </row>
    <row r="46" spans="1:12" s="61" customFormat="1" ht="12">
      <c r="A46" s="56" t="s">
        <v>49</v>
      </c>
      <c r="B46" s="58"/>
      <c r="C46" s="59"/>
      <c r="D46" s="59"/>
      <c r="E46" s="60"/>
      <c r="F46" s="60"/>
      <c r="G46" s="60"/>
      <c r="H46" s="60"/>
      <c r="I46" s="60"/>
      <c r="J46" s="60"/>
      <c r="K46" s="60"/>
      <c r="L46" s="60"/>
    </row>
    <row r="47" spans="1:12" ht="12.75" thickBot="1">
      <c r="A47" s="62"/>
      <c r="B47" s="63"/>
      <c r="C47" s="64"/>
      <c r="D47" s="64"/>
      <c r="E47" s="65"/>
      <c r="F47" s="65"/>
      <c r="G47" s="65"/>
      <c r="H47" s="65"/>
      <c r="I47" s="65"/>
      <c r="J47" s="65"/>
      <c r="K47" s="65"/>
      <c r="L47" s="65"/>
    </row>
    <row r="48" spans="1:12" ht="13.5" thickBot="1">
      <c r="A48" s="136" t="s">
        <v>50</v>
      </c>
      <c r="B48" s="160"/>
      <c r="C48" s="48"/>
      <c r="D48" s="48"/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</row>
    <row r="49" spans="1:12" ht="12">
      <c r="A49" s="62"/>
      <c r="B49" s="63"/>
      <c r="C49" s="64"/>
      <c r="D49" s="64"/>
      <c r="E49" s="65"/>
      <c r="F49" s="65"/>
      <c r="G49" s="65"/>
      <c r="H49" s="65"/>
      <c r="I49" s="65"/>
      <c r="J49" s="65"/>
      <c r="K49" s="65"/>
      <c r="L49" s="65"/>
    </row>
    <row r="50" spans="1:12" ht="12">
      <c r="A50" s="62"/>
      <c r="B50" s="63"/>
      <c r="C50" s="64"/>
      <c r="D50" s="64"/>
      <c r="E50" s="65"/>
      <c r="F50" s="65"/>
      <c r="G50" s="65"/>
      <c r="H50" s="66"/>
      <c r="I50" s="66"/>
      <c r="J50" s="65"/>
      <c r="K50" s="66"/>
      <c r="L50" s="66"/>
    </row>
    <row r="51" spans="1:12" s="61" customFormat="1" ht="12">
      <c r="A51" s="71" t="s">
        <v>51</v>
      </c>
      <c r="B51" s="58"/>
      <c r="C51" s="59"/>
      <c r="D51" s="59"/>
      <c r="E51" s="60"/>
      <c r="F51" s="60"/>
      <c r="G51" s="60"/>
      <c r="H51" s="72"/>
      <c r="I51" s="72"/>
      <c r="J51" s="60"/>
      <c r="K51" s="72"/>
      <c r="L51" s="72"/>
    </row>
    <row r="52" spans="1:12" ht="12">
      <c r="A52" s="62"/>
      <c r="B52" s="63"/>
      <c r="C52" s="64"/>
      <c r="D52" s="64"/>
      <c r="E52" s="65"/>
      <c r="F52" s="65"/>
      <c r="G52" s="65"/>
      <c r="H52" s="66"/>
      <c r="I52" s="66"/>
      <c r="J52" s="65"/>
      <c r="K52" s="66"/>
      <c r="L52" s="66"/>
    </row>
    <row r="53" spans="1:12" s="61" customFormat="1" ht="12">
      <c r="A53" s="71" t="s">
        <v>52</v>
      </c>
      <c r="B53" s="58"/>
      <c r="C53" s="59"/>
      <c r="D53" s="59"/>
      <c r="E53" s="60"/>
      <c r="F53" s="60"/>
      <c r="G53" s="60"/>
      <c r="H53" s="72"/>
      <c r="I53" s="72"/>
      <c r="J53" s="60"/>
      <c r="K53" s="72"/>
      <c r="L53" s="72"/>
    </row>
    <row r="54" spans="1:12" ht="12">
      <c r="A54" s="62"/>
      <c r="B54" s="63"/>
      <c r="C54" s="64"/>
      <c r="D54" s="64"/>
      <c r="E54" s="65"/>
      <c r="F54" s="65"/>
      <c r="G54" s="65"/>
      <c r="H54" s="66"/>
      <c r="I54" s="66"/>
      <c r="J54" s="65"/>
      <c r="K54" s="66"/>
      <c r="L54" s="66"/>
    </row>
    <row r="55" spans="1:12" s="61" customFormat="1" ht="12">
      <c r="A55" s="71" t="s">
        <v>39</v>
      </c>
      <c r="B55" s="58"/>
      <c r="C55" s="59"/>
      <c r="D55" s="59"/>
      <c r="E55" s="60"/>
      <c r="F55" s="60"/>
      <c r="G55" s="60"/>
      <c r="H55" s="60"/>
      <c r="I55" s="60"/>
      <c r="J55" s="60"/>
      <c r="K55" s="60"/>
      <c r="L55" s="60"/>
    </row>
    <row r="56" spans="1:12" ht="12">
      <c r="A56" s="62"/>
      <c r="B56" s="63"/>
      <c r="C56" s="64"/>
      <c r="D56" s="64"/>
      <c r="E56" s="65"/>
      <c r="F56" s="65"/>
      <c r="G56" s="65"/>
      <c r="H56" s="65"/>
      <c r="I56" s="65"/>
      <c r="J56" s="65"/>
      <c r="K56" s="65"/>
      <c r="L56" s="65"/>
    </row>
    <row r="57" spans="1:12" ht="12.75" thickBot="1">
      <c r="A57" s="62"/>
      <c r="B57" s="63"/>
      <c r="C57" s="64"/>
      <c r="D57" s="64"/>
      <c r="E57" s="65"/>
      <c r="F57" s="65"/>
      <c r="G57" s="65"/>
      <c r="H57" s="65"/>
      <c r="I57" s="65"/>
      <c r="J57" s="65"/>
      <c r="K57" s="65"/>
      <c r="L57" s="65"/>
    </row>
    <row r="58" spans="1:12" ht="12.75" thickBot="1">
      <c r="A58" s="42" t="s">
        <v>53</v>
      </c>
      <c r="B58" s="44"/>
      <c r="C58" s="48"/>
      <c r="D58" s="48"/>
      <c r="E58" s="49"/>
      <c r="F58" s="49"/>
      <c r="G58" s="49"/>
      <c r="H58" s="49"/>
      <c r="I58" s="49"/>
      <c r="J58" s="49"/>
      <c r="K58" s="49"/>
      <c r="L58" s="49"/>
    </row>
    <row r="59" spans="1:12" ht="12">
      <c r="A59" s="62"/>
      <c r="B59" s="63"/>
      <c r="C59" s="64"/>
      <c r="D59" s="64"/>
      <c r="E59" s="65"/>
      <c r="F59" s="65"/>
      <c r="G59" s="65"/>
      <c r="H59" s="65"/>
      <c r="I59" s="65"/>
      <c r="J59" s="65"/>
      <c r="K59" s="65"/>
      <c r="L59" s="65"/>
    </row>
    <row r="60" spans="1:12" ht="12">
      <c r="A60" s="79" t="s">
        <v>54</v>
      </c>
      <c r="B60" s="63"/>
      <c r="C60" s="64"/>
      <c r="D60" s="64"/>
      <c r="E60" s="65"/>
      <c r="F60" s="65"/>
      <c r="G60" s="65"/>
      <c r="H60" s="65"/>
      <c r="I60" s="65"/>
      <c r="J60" s="65"/>
      <c r="K60" s="65"/>
      <c r="L60" s="65"/>
    </row>
    <row r="61" spans="1:12" ht="12.75" thickBot="1">
      <c r="A61" s="62"/>
      <c r="B61" s="63"/>
      <c r="C61" s="64"/>
      <c r="D61" s="64"/>
      <c r="E61" s="65"/>
      <c r="F61" s="65"/>
      <c r="G61" s="65"/>
      <c r="H61" s="65"/>
      <c r="I61" s="65"/>
      <c r="J61" s="65"/>
      <c r="K61" s="65"/>
      <c r="L61" s="65"/>
    </row>
    <row r="62" spans="1:12" ht="13.5" thickBot="1">
      <c r="A62" s="136" t="s">
        <v>55</v>
      </c>
      <c r="B62" s="160"/>
      <c r="C62" s="48"/>
      <c r="D62" s="48"/>
      <c r="E62" s="49"/>
      <c r="F62" s="49"/>
      <c r="G62" s="49"/>
      <c r="H62" s="49"/>
      <c r="I62" s="49"/>
      <c r="J62" s="49"/>
      <c r="K62" s="49"/>
      <c r="L62" s="49"/>
    </row>
    <row r="63" spans="1:12" ht="12">
      <c r="A63" s="62"/>
      <c r="B63" s="63"/>
      <c r="C63" s="64"/>
      <c r="D63" s="64"/>
      <c r="E63" s="55"/>
      <c r="F63" s="55"/>
      <c r="G63" s="55"/>
      <c r="H63" s="55"/>
      <c r="I63" s="55"/>
      <c r="J63" s="55"/>
      <c r="K63" s="55"/>
      <c r="L63" s="55"/>
    </row>
    <row r="64" spans="1:12" ht="12">
      <c r="A64" s="62" t="s">
        <v>56</v>
      </c>
      <c r="B64" s="63"/>
      <c r="C64" s="64"/>
      <c r="D64" s="64"/>
      <c r="E64" s="66"/>
      <c r="F64" s="66"/>
      <c r="G64" s="66"/>
      <c r="H64" s="66"/>
      <c r="I64" s="66"/>
      <c r="J64" s="66"/>
      <c r="K64" s="66"/>
      <c r="L64" s="66"/>
    </row>
    <row r="65" spans="1:12" ht="12">
      <c r="A65" s="62" t="s">
        <v>57</v>
      </c>
      <c r="B65" s="63"/>
      <c r="C65" s="64"/>
      <c r="D65" s="64"/>
      <c r="E65" s="66"/>
      <c r="F65" s="66"/>
      <c r="G65" s="66"/>
      <c r="H65" s="66"/>
      <c r="I65" s="66"/>
      <c r="J65" s="66"/>
      <c r="K65" s="66"/>
      <c r="L65" s="66"/>
    </row>
    <row r="66" spans="1:12" ht="12">
      <c r="A66" s="62"/>
      <c r="B66" s="63"/>
      <c r="C66" s="64"/>
      <c r="D66" s="64"/>
      <c r="E66" s="66"/>
      <c r="F66" s="66"/>
      <c r="G66" s="66"/>
      <c r="H66" s="66"/>
      <c r="I66" s="66"/>
      <c r="J66" s="66"/>
      <c r="K66" s="66"/>
      <c r="L66" s="66"/>
    </row>
    <row r="67" spans="1:12" ht="12">
      <c r="A67" s="62" t="s">
        <v>58</v>
      </c>
      <c r="B67" s="63"/>
      <c r="C67" s="64"/>
      <c r="D67" s="64"/>
      <c r="E67" s="66"/>
      <c r="F67" s="66"/>
      <c r="G67" s="66"/>
      <c r="H67" s="66"/>
      <c r="I67" s="66"/>
      <c r="J67" s="66"/>
      <c r="K67" s="66"/>
      <c r="L67" s="66"/>
    </row>
    <row r="68" spans="1:12" ht="12">
      <c r="A68" s="62"/>
      <c r="B68" s="63"/>
      <c r="C68" s="64"/>
      <c r="D68" s="64"/>
      <c r="E68" s="66"/>
      <c r="F68" s="66"/>
      <c r="G68" s="66"/>
      <c r="H68" s="66"/>
      <c r="I68" s="66"/>
      <c r="J68" s="66"/>
      <c r="K68" s="66"/>
      <c r="L68" s="66"/>
    </row>
    <row r="69" spans="1:12" ht="12">
      <c r="A69" s="62"/>
      <c r="B69" s="63"/>
      <c r="C69" s="64"/>
      <c r="D69" s="64"/>
      <c r="E69" s="66"/>
      <c r="F69" s="66"/>
      <c r="G69" s="66"/>
      <c r="H69" s="66"/>
      <c r="I69" s="66"/>
      <c r="J69" s="66"/>
      <c r="K69" s="66"/>
      <c r="L69" s="66"/>
    </row>
    <row r="70" spans="1:12" ht="12">
      <c r="A70" s="62" t="s">
        <v>59</v>
      </c>
      <c r="B70" s="63"/>
      <c r="C70" s="64"/>
      <c r="D70" s="64"/>
      <c r="E70" s="66"/>
      <c r="F70" s="66"/>
      <c r="G70" s="66"/>
      <c r="H70" s="66"/>
      <c r="I70" s="66"/>
      <c r="J70" s="66"/>
      <c r="K70" s="66"/>
      <c r="L70" s="66"/>
    </row>
    <row r="71" spans="1:12" ht="12.75" thickBot="1">
      <c r="A71" s="62"/>
      <c r="B71" s="63"/>
      <c r="C71" s="64"/>
      <c r="D71" s="64"/>
      <c r="E71" s="78"/>
      <c r="F71" s="78"/>
      <c r="G71" s="78"/>
      <c r="H71" s="78"/>
      <c r="I71" s="78"/>
      <c r="J71" s="78"/>
      <c r="K71" s="78"/>
      <c r="L71" s="78"/>
    </row>
    <row r="72" spans="1:12" ht="15" thickBot="1">
      <c r="A72" s="46" t="s">
        <v>60</v>
      </c>
      <c r="B72" s="119"/>
      <c r="C72" s="48"/>
      <c r="D72" s="48"/>
      <c r="E72" s="80"/>
      <c r="F72" s="80"/>
      <c r="G72" s="80"/>
      <c r="H72" s="80"/>
      <c r="I72" s="80"/>
      <c r="J72" s="80"/>
      <c r="K72" s="80"/>
      <c r="L72" s="80"/>
    </row>
    <row r="73" spans="1:12" ht="12">
      <c r="A73" s="50" t="s">
        <v>61</v>
      </c>
      <c r="B73" s="52" t="s">
        <v>62</v>
      </c>
      <c r="C73" s="53"/>
      <c r="D73" s="53"/>
      <c r="E73" s="55"/>
      <c r="F73" s="55"/>
      <c r="G73" s="55"/>
      <c r="H73" s="55"/>
      <c r="I73" s="55"/>
      <c r="J73" s="55"/>
      <c r="K73" s="55"/>
      <c r="L73" s="55"/>
    </row>
    <row r="74" spans="1:12" ht="12.75">
      <c r="A74" s="62" t="s">
        <v>61</v>
      </c>
      <c r="B74" s="82" t="s">
        <v>63</v>
      </c>
      <c r="C74" s="59"/>
      <c r="D74" s="59"/>
      <c r="E74" s="72"/>
      <c r="F74" s="72"/>
      <c r="G74" s="72"/>
      <c r="H74" s="72"/>
      <c r="I74" s="72"/>
      <c r="J74" s="72"/>
      <c r="K74" s="72"/>
      <c r="L74" s="72"/>
    </row>
    <row r="75" spans="1:12" ht="12.75" thickBot="1">
      <c r="A75" s="62"/>
      <c r="B75" s="63"/>
      <c r="C75" s="64"/>
      <c r="D75" s="64"/>
      <c r="E75" s="78"/>
      <c r="F75" s="78"/>
      <c r="G75" s="78"/>
      <c r="H75" s="78"/>
      <c r="I75" s="78"/>
      <c r="J75" s="78"/>
      <c r="K75" s="78"/>
      <c r="L75" s="78"/>
    </row>
    <row r="76" spans="1:12" ht="15" thickBot="1">
      <c r="A76" s="136" t="s">
        <v>64</v>
      </c>
      <c r="B76" s="160"/>
      <c r="C76" s="48"/>
      <c r="D76" s="48"/>
      <c r="E76" s="80"/>
      <c r="F76" s="80"/>
      <c r="G76" s="80"/>
      <c r="H76" s="80"/>
      <c r="I76" s="80"/>
      <c r="J76" s="80"/>
      <c r="K76" s="80"/>
      <c r="L76" s="80"/>
    </row>
    <row r="77" spans="1:12" ht="13.5" thickBot="1">
      <c r="A77" s="46"/>
      <c r="B77" s="119"/>
      <c r="C77" s="48"/>
      <c r="D77" s="48"/>
      <c r="E77" s="80"/>
      <c r="F77" s="80"/>
      <c r="G77" s="80"/>
      <c r="H77" s="80"/>
      <c r="I77" s="80"/>
      <c r="J77" s="80"/>
      <c r="K77" s="80"/>
      <c r="L77" s="80"/>
    </row>
    <row r="78" spans="1:12" s="61" customFormat="1" ht="13.5" thickBot="1">
      <c r="A78" s="138" t="s">
        <v>65</v>
      </c>
      <c r="B78" s="163"/>
      <c r="C78" s="83"/>
      <c r="D78" s="83"/>
      <c r="E78" s="84">
        <v>0</v>
      </c>
      <c r="F78" s="84">
        <v>0</v>
      </c>
      <c r="G78" s="84">
        <v>0</v>
      </c>
      <c r="H78" s="84">
        <v>0</v>
      </c>
      <c r="I78" s="84">
        <v>0</v>
      </c>
      <c r="J78" s="84">
        <v>0</v>
      </c>
      <c r="K78" s="84">
        <v>0</v>
      </c>
      <c r="L78" s="84">
        <v>0</v>
      </c>
    </row>
    <row r="79" spans="1:12" ht="12.75">
      <c r="A79" s="85"/>
      <c r="B79" s="87"/>
      <c r="C79" s="53"/>
      <c r="D79" s="53"/>
      <c r="E79" s="55"/>
      <c r="F79" s="55"/>
      <c r="G79" s="55"/>
      <c r="H79" s="55"/>
      <c r="I79" s="55"/>
      <c r="J79" s="55"/>
      <c r="K79" s="55"/>
      <c r="L79" s="55"/>
    </row>
    <row r="80" spans="1:12" s="61" customFormat="1" ht="12.75">
      <c r="A80" s="56" t="s">
        <v>66</v>
      </c>
      <c r="B80" s="88"/>
      <c r="C80" s="59" t="s">
        <v>36</v>
      </c>
      <c r="D80" s="59"/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</row>
    <row r="81" spans="1:13" s="61" customFormat="1" ht="12.75">
      <c r="A81" s="56" t="s">
        <v>67</v>
      </c>
      <c r="B81" s="88"/>
      <c r="C81" s="59" t="s">
        <v>36</v>
      </c>
      <c r="D81" s="59"/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</row>
    <row r="82" spans="1:13" s="61" customFormat="1" ht="12.75">
      <c r="A82" s="56" t="s">
        <v>68</v>
      </c>
      <c r="B82" s="88"/>
      <c r="C82" s="59"/>
      <c r="D82" s="59"/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</row>
    <row r="83" spans="1:13" ht="13.5" thickBot="1">
      <c r="A83" s="89"/>
      <c r="B83" s="82"/>
      <c r="C83" s="64"/>
      <c r="D83" s="64"/>
      <c r="E83" s="66"/>
      <c r="F83" s="66"/>
      <c r="G83" s="66"/>
      <c r="H83" s="66"/>
      <c r="I83" s="66"/>
      <c r="J83" s="66"/>
      <c r="K83" s="66"/>
      <c r="L83" s="66"/>
    </row>
    <row r="84" spans="1:13" ht="13.5" thickBot="1">
      <c r="A84" s="138" t="s">
        <v>69</v>
      </c>
      <c r="B84" s="163"/>
      <c r="C84" s="83"/>
      <c r="D84" s="83"/>
      <c r="E84" s="84">
        <v>5308755969.6099977</v>
      </c>
      <c r="F84" s="84">
        <v>0</v>
      </c>
      <c r="G84" s="84">
        <v>37061938680.110001</v>
      </c>
      <c r="H84" s="84">
        <v>1174412153.1099999</v>
      </c>
      <c r="I84" s="84">
        <v>0</v>
      </c>
      <c r="J84" s="84">
        <v>37061938680.110001</v>
      </c>
      <c r="K84" s="84">
        <v>1174412153.1099999</v>
      </c>
      <c r="L84" s="84">
        <v>0</v>
      </c>
      <c r="M84" s="90"/>
    </row>
    <row r="85" spans="1:13" ht="13.5" thickBot="1">
      <c r="A85" s="46"/>
      <c r="B85" s="119"/>
      <c r="C85" s="83"/>
      <c r="D85" s="83"/>
      <c r="E85" s="84"/>
      <c r="F85" s="84"/>
      <c r="G85" s="84"/>
      <c r="H85" s="84"/>
      <c r="I85" s="84"/>
      <c r="J85" s="84"/>
      <c r="K85" s="84"/>
      <c r="L85" s="84"/>
    </row>
    <row r="86" spans="1:13" ht="15" thickBot="1">
      <c r="A86" s="46" t="s">
        <v>70</v>
      </c>
      <c r="B86" s="119"/>
      <c r="C86" s="83"/>
      <c r="D86" s="83"/>
      <c r="E86" s="84"/>
      <c r="F86" s="84"/>
      <c r="G86" s="84"/>
      <c r="H86" s="84"/>
      <c r="I86" s="84"/>
      <c r="J86" s="84"/>
      <c r="K86" s="84"/>
      <c r="L86" s="84"/>
    </row>
    <row r="87" spans="1:13" ht="12">
      <c r="A87" s="50" t="s">
        <v>61</v>
      </c>
      <c r="B87" s="52" t="s">
        <v>62</v>
      </c>
      <c r="C87" s="53"/>
      <c r="D87" s="53"/>
      <c r="E87" s="55"/>
      <c r="F87" s="55"/>
      <c r="G87" s="55"/>
      <c r="H87" s="55"/>
      <c r="I87" s="55"/>
      <c r="J87" s="55"/>
      <c r="K87" s="55"/>
      <c r="L87" s="55"/>
    </row>
    <row r="88" spans="1:13" ht="12.75">
      <c r="A88" s="62" t="s">
        <v>61</v>
      </c>
      <c r="B88" s="82" t="s">
        <v>63</v>
      </c>
      <c r="C88" s="59"/>
      <c r="D88" s="59"/>
      <c r="E88" s="72"/>
      <c r="F88" s="72"/>
      <c r="G88" s="72"/>
      <c r="H88" s="72"/>
      <c r="I88" s="72"/>
      <c r="J88" s="72"/>
      <c r="K88" s="72"/>
      <c r="L88" s="72"/>
    </row>
    <row r="89" spans="1:13" ht="13.5" thickBot="1">
      <c r="A89" s="62"/>
      <c r="B89" s="92"/>
      <c r="C89" s="93"/>
      <c r="D89" s="93"/>
      <c r="E89" s="94"/>
      <c r="F89" s="94"/>
      <c r="G89" s="94"/>
      <c r="H89" s="94"/>
      <c r="I89" s="94"/>
      <c r="J89" s="94"/>
      <c r="K89" s="94"/>
      <c r="L89" s="94"/>
    </row>
    <row r="90" spans="1:13" ht="13.5" thickBot="1">
      <c r="A90" s="136" t="s">
        <v>71</v>
      </c>
      <c r="B90" s="160"/>
      <c r="C90" s="48"/>
      <c r="D90" s="48"/>
      <c r="E90" s="84"/>
      <c r="F90" s="84"/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</row>
    <row r="91" spans="1:13" ht="12">
      <c r="A91" s="62" t="s">
        <v>72</v>
      </c>
      <c r="B91" s="63"/>
      <c r="C91" s="64"/>
      <c r="D91" s="64"/>
      <c r="E91" s="55"/>
      <c r="F91" s="66"/>
      <c r="G91" s="66"/>
      <c r="H91" s="66"/>
      <c r="I91" s="66"/>
      <c r="J91" s="66"/>
      <c r="K91" s="66"/>
      <c r="L91" s="66"/>
    </row>
    <row r="92" spans="1:13" ht="12">
      <c r="A92" s="62" t="s">
        <v>73</v>
      </c>
      <c r="B92" s="63"/>
      <c r="C92" s="64"/>
      <c r="D92" s="64"/>
      <c r="E92" s="66"/>
      <c r="F92" s="66"/>
      <c r="G92" s="66"/>
      <c r="H92" s="66"/>
      <c r="I92" s="66"/>
      <c r="J92" s="66"/>
      <c r="K92" s="66"/>
      <c r="L92" s="66"/>
    </row>
    <row r="93" spans="1:13" ht="12">
      <c r="A93" s="62" t="s">
        <v>74</v>
      </c>
      <c r="B93" s="63"/>
      <c r="C93" s="64"/>
      <c r="D93" s="64"/>
      <c r="E93" s="66"/>
      <c r="F93" s="66"/>
      <c r="G93" s="72"/>
      <c r="H93" s="66"/>
      <c r="I93" s="66"/>
      <c r="J93" s="72"/>
      <c r="K93" s="66"/>
      <c r="L93" s="66"/>
    </row>
    <row r="94" spans="1:13" ht="12">
      <c r="A94" s="62" t="s">
        <v>65</v>
      </c>
      <c r="B94" s="63"/>
      <c r="C94" s="64"/>
      <c r="D94" s="64"/>
      <c r="E94" s="66"/>
      <c r="F94" s="66"/>
      <c r="G94" s="66"/>
      <c r="H94" s="66"/>
      <c r="I94" s="66"/>
      <c r="J94" s="66"/>
      <c r="K94" s="66"/>
      <c r="L94" s="66"/>
    </row>
    <row r="95" spans="1:13" ht="12.75" thickBot="1">
      <c r="A95" s="75"/>
      <c r="B95" s="77"/>
      <c r="C95" s="95"/>
      <c r="D95" s="95"/>
      <c r="E95" s="94"/>
      <c r="F95" s="94"/>
      <c r="G95" s="94"/>
      <c r="H95" s="94"/>
      <c r="I95" s="94"/>
      <c r="J95" s="94"/>
      <c r="K95" s="94"/>
      <c r="L95" s="94"/>
    </row>
    <row r="96" spans="1:13" ht="12.75">
      <c r="A96" s="24"/>
      <c r="B96" s="24"/>
      <c r="C96" s="96"/>
      <c r="D96" s="96"/>
      <c r="E96" s="97"/>
      <c r="F96" s="97"/>
      <c r="G96" s="98"/>
      <c r="H96" s="98"/>
      <c r="I96" s="98"/>
      <c r="J96" s="98"/>
      <c r="K96" s="98"/>
      <c r="L96" s="98"/>
    </row>
    <row r="97" spans="1:12" ht="12.75">
      <c r="A97" s="24" t="s">
        <v>75</v>
      </c>
      <c r="B97" s="24"/>
      <c r="C97" s="96"/>
      <c r="D97" s="96"/>
      <c r="E97" s="98"/>
      <c r="F97" s="98"/>
      <c r="G97" s="98"/>
      <c r="H97" s="98"/>
      <c r="I97" s="98"/>
      <c r="J97" s="98"/>
      <c r="K97" s="98"/>
      <c r="L97" s="98"/>
    </row>
    <row r="98" spans="1:12" ht="12.75">
      <c r="A98" s="24" t="s">
        <v>76</v>
      </c>
      <c r="B98" s="24"/>
      <c r="C98" s="96"/>
      <c r="D98" s="96"/>
      <c r="E98" s="98"/>
      <c r="F98" s="98"/>
      <c r="G98" s="98"/>
      <c r="H98" s="98"/>
      <c r="I98" s="98"/>
      <c r="J98" s="98"/>
      <c r="K98" s="98"/>
      <c r="L98" s="98"/>
    </row>
    <row r="99" spans="1:12" ht="12">
      <c r="A99" s="24" t="s">
        <v>77</v>
      </c>
      <c r="B99" s="24"/>
      <c r="C99" s="24"/>
      <c r="D99" s="24"/>
      <c r="E99" s="99"/>
      <c r="F99" s="99"/>
      <c r="G99" s="99"/>
      <c r="H99" s="25"/>
      <c r="I99" s="25"/>
      <c r="J99" s="99"/>
      <c r="K99" s="25"/>
      <c r="L99" s="25"/>
    </row>
    <row r="100" spans="1:12" ht="12">
      <c r="A100" s="24" t="s">
        <v>78</v>
      </c>
      <c r="B100" s="24"/>
      <c r="C100" s="24"/>
      <c r="D100" s="24"/>
      <c r="E100" s="100"/>
      <c r="F100" s="100"/>
      <c r="G100" s="100"/>
      <c r="H100" s="25"/>
      <c r="I100" s="25"/>
      <c r="J100" s="100"/>
      <c r="K100" s="25"/>
      <c r="L100" s="25"/>
    </row>
    <row r="101" spans="1:12" ht="12">
      <c r="A101" s="24"/>
      <c r="B101" s="24"/>
      <c r="C101" s="24"/>
      <c r="D101" s="24"/>
      <c r="E101" s="99"/>
      <c r="F101" s="99"/>
      <c r="G101" s="25"/>
      <c r="H101" s="25"/>
      <c r="I101" s="25"/>
      <c r="J101" s="25"/>
      <c r="K101" s="25"/>
      <c r="L101" s="25"/>
    </row>
    <row r="102" spans="1:12" ht="12">
      <c r="A102" s="24"/>
      <c r="B102" s="24"/>
      <c r="C102" s="24"/>
      <c r="D102" s="24"/>
      <c r="E102" s="99"/>
      <c r="F102" s="99"/>
      <c r="G102" s="99"/>
      <c r="H102" s="25"/>
      <c r="I102" s="25"/>
      <c r="J102" s="99"/>
      <c r="K102" s="25"/>
      <c r="L102" s="25"/>
    </row>
    <row r="103" spans="1:12">
      <c r="E103" s="101"/>
      <c r="F103" s="101"/>
      <c r="G103" s="101"/>
      <c r="J103" s="101"/>
    </row>
    <row r="104" spans="1:12">
      <c r="E104" s="101"/>
      <c r="F104" s="101"/>
      <c r="G104" s="101"/>
      <c r="H104" s="101"/>
      <c r="I104" s="101"/>
      <c r="J104" s="101"/>
      <c r="K104" s="101"/>
      <c r="L104" s="101"/>
    </row>
    <row r="105" spans="1:12">
      <c r="E105" s="101"/>
      <c r="F105" s="101"/>
      <c r="G105" s="101"/>
      <c r="J105" s="101"/>
    </row>
    <row r="106" spans="1:12">
      <c r="E106" s="101"/>
      <c r="F106" s="101"/>
      <c r="G106" s="101"/>
      <c r="H106" s="101"/>
      <c r="I106" s="101"/>
      <c r="J106" s="101"/>
      <c r="K106" s="101"/>
      <c r="L106" s="101"/>
    </row>
    <row r="107" spans="1:12">
      <c r="E107" s="101"/>
      <c r="F107" s="101"/>
    </row>
    <row r="108" spans="1:12">
      <c r="E108" s="101"/>
      <c r="F108" s="101"/>
    </row>
    <row r="109" spans="1:12">
      <c r="E109" s="101"/>
      <c r="F109" s="101"/>
    </row>
    <row r="110" spans="1:12">
      <c r="E110" s="101"/>
      <c r="F110" s="101"/>
    </row>
    <row r="111" spans="1:12">
      <c r="E111" s="101"/>
      <c r="F111" s="101"/>
    </row>
    <row r="112" spans="1:12">
      <c r="E112" s="101"/>
      <c r="F112" s="101"/>
    </row>
    <row r="113" spans="5:12">
      <c r="E113" s="101"/>
      <c r="F113" s="101"/>
      <c r="G113" s="28"/>
      <c r="H113" s="28"/>
      <c r="I113" s="28"/>
      <c r="J113" s="28"/>
      <c r="K113" s="28"/>
      <c r="L113" s="28"/>
    </row>
    <row r="114" spans="5:12">
      <c r="E114" s="101"/>
      <c r="F114" s="101"/>
      <c r="G114" s="28"/>
      <c r="H114" s="28"/>
      <c r="I114" s="28"/>
      <c r="J114" s="28"/>
      <c r="K114" s="28"/>
      <c r="L114" s="28"/>
    </row>
    <row r="115" spans="5:12">
      <c r="E115" s="101"/>
      <c r="F115" s="101"/>
      <c r="G115" s="28"/>
      <c r="H115" s="28"/>
      <c r="I115" s="28"/>
      <c r="J115" s="28"/>
      <c r="K115" s="28"/>
      <c r="L115" s="28"/>
    </row>
    <row r="116" spans="5:12">
      <c r="E116" s="101"/>
      <c r="F116" s="101"/>
      <c r="G116" s="28"/>
      <c r="H116" s="28"/>
      <c r="I116" s="28"/>
      <c r="J116" s="28"/>
      <c r="K116" s="28"/>
      <c r="L116" s="28"/>
    </row>
    <row r="117" spans="5:12">
      <c r="E117" s="101"/>
      <c r="F117" s="101"/>
      <c r="G117" s="28"/>
      <c r="H117" s="28"/>
      <c r="I117" s="28"/>
      <c r="J117" s="28"/>
      <c r="K117" s="28"/>
      <c r="L117" s="28"/>
    </row>
    <row r="118" spans="5:12">
      <c r="E118" s="101"/>
      <c r="F118" s="101"/>
      <c r="G118" s="28"/>
      <c r="H118" s="28"/>
      <c r="I118" s="28"/>
      <c r="J118" s="28"/>
      <c r="K118" s="28"/>
      <c r="L118" s="28"/>
    </row>
    <row r="119" spans="5:12">
      <c r="E119" s="101"/>
      <c r="F119" s="101"/>
      <c r="G119" s="28"/>
      <c r="H119" s="28"/>
      <c r="I119" s="28"/>
      <c r="J119" s="28"/>
      <c r="K119" s="28"/>
      <c r="L119" s="28"/>
    </row>
    <row r="120" spans="5:12">
      <c r="E120" s="101"/>
      <c r="F120" s="101"/>
      <c r="G120" s="28"/>
      <c r="H120" s="28"/>
      <c r="I120" s="28"/>
      <c r="J120" s="28"/>
      <c r="K120" s="28"/>
      <c r="L120" s="28"/>
    </row>
    <row r="121" spans="5:12">
      <c r="E121" s="101"/>
      <c r="F121" s="101"/>
      <c r="G121" s="28"/>
      <c r="H121" s="28"/>
      <c r="I121" s="28"/>
      <c r="J121" s="28"/>
      <c r="K121" s="28"/>
      <c r="L121" s="28"/>
    </row>
    <row r="122" spans="5:12">
      <c r="E122" s="101"/>
      <c r="F122" s="101"/>
      <c r="G122" s="28"/>
      <c r="H122" s="28"/>
      <c r="I122" s="28"/>
      <c r="J122" s="28"/>
      <c r="K122" s="28"/>
      <c r="L122" s="28"/>
    </row>
    <row r="123" spans="5:12">
      <c r="E123" s="101"/>
      <c r="F123" s="101"/>
      <c r="G123" s="28"/>
      <c r="H123" s="28"/>
      <c r="I123" s="28"/>
      <c r="J123" s="28"/>
      <c r="K123" s="28"/>
      <c r="L123" s="28"/>
    </row>
    <row r="124" spans="5:12">
      <c r="E124" s="101"/>
      <c r="F124" s="101"/>
      <c r="G124" s="28"/>
      <c r="H124" s="28"/>
      <c r="I124" s="28"/>
      <c r="J124" s="28"/>
      <c r="K124" s="28"/>
      <c r="L124" s="28"/>
    </row>
    <row r="125" spans="5:12">
      <c r="E125" s="101"/>
      <c r="F125" s="101"/>
      <c r="G125" s="28"/>
      <c r="H125" s="28"/>
      <c r="I125" s="28"/>
      <c r="J125" s="28"/>
      <c r="K125" s="28"/>
      <c r="L125" s="28"/>
    </row>
    <row r="126" spans="5:12">
      <c r="E126" s="101"/>
      <c r="F126" s="101"/>
      <c r="G126" s="28"/>
      <c r="H126" s="28"/>
      <c r="I126" s="28"/>
      <c r="J126" s="28"/>
      <c r="K126" s="28"/>
      <c r="L126" s="28"/>
    </row>
    <row r="127" spans="5:12">
      <c r="E127" s="101"/>
      <c r="F127" s="101"/>
      <c r="G127" s="28"/>
      <c r="H127" s="28"/>
      <c r="I127" s="28"/>
      <c r="J127" s="28"/>
      <c r="K127" s="28"/>
      <c r="L127" s="28"/>
    </row>
    <row r="128" spans="5:12">
      <c r="E128" s="101"/>
      <c r="F128" s="101"/>
      <c r="G128" s="28"/>
      <c r="H128" s="28"/>
      <c r="I128" s="28"/>
      <c r="J128" s="28"/>
      <c r="K128" s="28"/>
      <c r="L128" s="28"/>
    </row>
    <row r="129" spans="5:12">
      <c r="E129" s="101"/>
      <c r="F129" s="101"/>
      <c r="G129" s="28"/>
      <c r="H129" s="28"/>
      <c r="I129" s="28"/>
      <c r="J129" s="28"/>
      <c r="K129" s="28"/>
      <c r="L129" s="28"/>
    </row>
    <row r="130" spans="5:12">
      <c r="E130" s="101"/>
      <c r="F130" s="101"/>
      <c r="G130" s="28"/>
      <c r="H130" s="28"/>
      <c r="I130" s="28"/>
      <c r="J130" s="28"/>
      <c r="K130" s="28"/>
      <c r="L130" s="28"/>
    </row>
    <row r="131" spans="5:12">
      <c r="E131" s="101"/>
      <c r="F131" s="101"/>
      <c r="G131" s="28"/>
      <c r="H131" s="28"/>
      <c r="I131" s="28"/>
      <c r="J131" s="28"/>
      <c r="K131" s="28"/>
      <c r="L131" s="28"/>
    </row>
    <row r="132" spans="5:12">
      <c r="E132" s="101"/>
      <c r="F132" s="101"/>
      <c r="G132" s="28"/>
      <c r="H132" s="28"/>
      <c r="I132" s="28"/>
      <c r="J132" s="28"/>
      <c r="K132" s="28"/>
      <c r="L132" s="28"/>
    </row>
    <row r="133" spans="5:12">
      <c r="E133" s="101"/>
      <c r="F133" s="101"/>
      <c r="G133" s="28"/>
      <c r="H133" s="28"/>
      <c r="I133" s="28"/>
      <c r="J133" s="28"/>
      <c r="K133" s="28"/>
      <c r="L133" s="28"/>
    </row>
    <row r="134" spans="5:12">
      <c r="E134" s="101"/>
      <c r="F134" s="101"/>
      <c r="G134" s="28"/>
      <c r="H134" s="28"/>
      <c r="I134" s="28"/>
      <c r="J134" s="28"/>
      <c r="K134" s="28"/>
      <c r="L134" s="28"/>
    </row>
    <row r="135" spans="5:12">
      <c r="E135" s="101"/>
      <c r="F135" s="101"/>
      <c r="G135" s="28"/>
      <c r="H135" s="28"/>
      <c r="I135" s="28"/>
      <c r="J135" s="28"/>
      <c r="K135" s="28"/>
      <c r="L135" s="28"/>
    </row>
    <row r="136" spans="5:12">
      <c r="E136" s="101"/>
      <c r="F136" s="101"/>
      <c r="G136" s="28"/>
      <c r="H136" s="28"/>
      <c r="I136" s="28"/>
      <c r="J136" s="28"/>
      <c r="K136" s="28"/>
      <c r="L136" s="28"/>
    </row>
    <row r="137" spans="5:12">
      <c r="E137" s="101"/>
      <c r="F137" s="101"/>
      <c r="G137" s="28"/>
      <c r="H137" s="28"/>
      <c r="I137" s="28"/>
      <c r="J137" s="28"/>
      <c r="K137" s="28"/>
      <c r="L137" s="28"/>
    </row>
    <row r="138" spans="5:12">
      <c r="E138" s="101"/>
      <c r="F138" s="101"/>
      <c r="G138" s="28"/>
      <c r="H138" s="28"/>
      <c r="I138" s="28"/>
      <c r="J138" s="28"/>
      <c r="K138" s="28"/>
      <c r="L138" s="28"/>
    </row>
    <row r="139" spans="5:12">
      <c r="E139" s="101"/>
      <c r="F139" s="101"/>
      <c r="G139" s="28"/>
      <c r="H139" s="28"/>
      <c r="I139" s="28"/>
      <c r="J139" s="28"/>
      <c r="K139" s="28"/>
      <c r="L139" s="28"/>
    </row>
    <row r="140" spans="5:12">
      <c r="E140" s="101"/>
      <c r="F140" s="101"/>
      <c r="G140" s="28"/>
      <c r="H140" s="28"/>
      <c r="I140" s="28"/>
      <c r="J140" s="28"/>
      <c r="K140" s="28"/>
      <c r="L140" s="28"/>
    </row>
    <row r="141" spans="5:12">
      <c r="E141" s="101"/>
      <c r="F141" s="101"/>
      <c r="G141" s="28"/>
      <c r="H141" s="28"/>
      <c r="I141" s="28"/>
      <c r="J141" s="28"/>
      <c r="K141" s="28"/>
      <c r="L141" s="28"/>
    </row>
    <row r="142" spans="5:12">
      <c r="E142" s="101"/>
      <c r="F142" s="101"/>
      <c r="G142" s="28"/>
      <c r="H142" s="28"/>
      <c r="I142" s="28"/>
      <c r="J142" s="28"/>
      <c r="K142" s="28"/>
      <c r="L142" s="28"/>
    </row>
    <row r="143" spans="5:12">
      <c r="E143" s="101"/>
      <c r="F143" s="101"/>
      <c r="G143" s="28"/>
      <c r="H143" s="28"/>
      <c r="I143" s="28"/>
      <c r="J143" s="28"/>
      <c r="K143" s="28"/>
      <c r="L143" s="28"/>
    </row>
    <row r="144" spans="5:12">
      <c r="E144" s="101"/>
      <c r="F144" s="101"/>
      <c r="G144" s="28"/>
      <c r="H144" s="28"/>
      <c r="I144" s="28"/>
      <c r="J144" s="28"/>
      <c r="K144" s="28"/>
      <c r="L144" s="28"/>
    </row>
    <row r="145" spans="5:12">
      <c r="E145" s="101"/>
      <c r="F145" s="101"/>
      <c r="G145" s="28"/>
      <c r="H145" s="28"/>
      <c r="I145" s="28"/>
      <c r="J145" s="28"/>
      <c r="K145" s="28"/>
      <c r="L145" s="28"/>
    </row>
    <row r="146" spans="5:12">
      <c r="E146" s="101"/>
      <c r="F146" s="101"/>
      <c r="G146" s="28"/>
      <c r="H146" s="28"/>
      <c r="I146" s="28"/>
      <c r="J146" s="28"/>
      <c r="K146" s="28"/>
      <c r="L146" s="28"/>
    </row>
    <row r="147" spans="5:12">
      <c r="E147" s="101"/>
      <c r="F147" s="101"/>
      <c r="G147" s="28"/>
      <c r="H147" s="28"/>
      <c r="I147" s="28"/>
      <c r="J147" s="28"/>
      <c r="K147" s="28"/>
      <c r="L147" s="28"/>
    </row>
    <row r="148" spans="5:12">
      <c r="E148" s="101"/>
      <c r="F148" s="101"/>
      <c r="G148" s="28"/>
      <c r="H148" s="28"/>
      <c r="I148" s="28"/>
      <c r="J148" s="28"/>
      <c r="K148" s="28"/>
      <c r="L148" s="28"/>
    </row>
    <row r="149" spans="5:12">
      <c r="E149" s="101"/>
      <c r="F149" s="101"/>
      <c r="G149" s="28"/>
      <c r="H149" s="28"/>
      <c r="I149" s="28"/>
      <c r="J149" s="28"/>
      <c r="K149" s="28"/>
      <c r="L149" s="28"/>
    </row>
    <row r="150" spans="5:12">
      <c r="E150" s="101"/>
      <c r="F150" s="101"/>
      <c r="G150" s="28"/>
      <c r="H150" s="28"/>
      <c r="I150" s="28"/>
      <c r="J150" s="28"/>
      <c r="K150" s="28"/>
      <c r="L150" s="28"/>
    </row>
    <row r="151" spans="5:12">
      <c r="E151" s="101"/>
      <c r="F151" s="101"/>
      <c r="G151" s="28"/>
      <c r="H151" s="28"/>
      <c r="I151" s="28"/>
      <c r="J151" s="28"/>
      <c r="K151" s="28"/>
      <c r="L151" s="28"/>
    </row>
    <row r="152" spans="5:12">
      <c r="E152" s="101"/>
      <c r="F152" s="101"/>
      <c r="G152" s="28"/>
      <c r="H152" s="28"/>
      <c r="I152" s="28"/>
      <c r="J152" s="28"/>
      <c r="K152" s="28"/>
      <c r="L152" s="28"/>
    </row>
    <row r="153" spans="5:12">
      <c r="E153" s="101"/>
      <c r="F153" s="101"/>
      <c r="G153" s="28"/>
      <c r="H153" s="28"/>
      <c r="I153" s="28"/>
      <c r="J153" s="28"/>
      <c r="K153" s="28"/>
      <c r="L153" s="28"/>
    </row>
    <row r="154" spans="5:12">
      <c r="E154" s="101"/>
      <c r="F154" s="101"/>
      <c r="G154" s="28"/>
      <c r="H154" s="28"/>
      <c r="I154" s="28"/>
      <c r="J154" s="28"/>
      <c r="K154" s="28"/>
      <c r="L154" s="28"/>
    </row>
    <row r="155" spans="5:12">
      <c r="E155" s="101"/>
      <c r="F155" s="101"/>
      <c r="G155" s="28"/>
      <c r="H155" s="28"/>
      <c r="I155" s="28"/>
      <c r="J155" s="28"/>
      <c r="K155" s="28"/>
      <c r="L155" s="28"/>
    </row>
    <row r="156" spans="5:12">
      <c r="E156" s="101"/>
      <c r="F156" s="101"/>
      <c r="G156" s="28"/>
      <c r="H156" s="28"/>
      <c r="I156" s="28"/>
      <c r="J156" s="28"/>
      <c r="K156" s="28"/>
      <c r="L156" s="28"/>
    </row>
    <row r="157" spans="5:12">
      <c r="E157" s="101"/>
      <c r="F157" s="101"/>
      <c r="G157" s="28"/>
      <c r="H157" s="28"/>
      <c r="I157" s="28"/>
      <c r="J157" s="28"/>
      <c r="K157" s="28"/>
      <c r="L157" s="28"/>
    </row>
    <row r="158" spans="5:12">
      <c r="E158" s="101"/>
      <c r="F158" s="101"/>
      <c r="G158" s="28"/>
      <c r="H158" s="28"/>
      <c r="I158" s="28"/>
      <c r="J158" s="28"/>
      <c r="K158" s="28"/>
      <c r="L158" s="28"/>
    </row>
    <row r="159" spans="5:12">
      <c r="E159" s="101"/>
      <c r="F159" s="101"/>
      <c r="G159" s="28"/>
      <c r="H159" s="28"/>
      <c r="I159" s="28"/>
      <c r="J159" s="28"/>
      <c r="K159" s="28"/>
      <c r="L159" s="28"/>
    </row>
    <row r="160" spans="5:12">
      <c r="E160" s="101"/>
      <c r="F160" s="101"/>
      <c r="G160" s="28"/>
      <c r="H160" s="28"/>
      <c r="I160" s="28"/>
      <c r="J160" s="28"/>
      <c r="K160" s="28"/>
      <c r="L160" s="28"/>
    </row>
    <row r="161" spans="5:12">
      <c r="E161" s="101"/>
      <c r="F161" s="101"/>
      <c r="G161" s="28"/>
      <c r="H161" s="28"/>
      <c r="I161" s="28"/>
      <c r="J161" s="28"/>
      <c r="K161" s="28"/>
      <c r="L161" s="28"/>
    </row>
    <row r="162" spans="5:12">
      <c r="E162" s="101"/>
      <c r="F162" s="101"/>
      <c r="G162" s="28"/>
      <c r="H162" s="28"/>
      <c r="I162" s="28"/>
      <c r="J162" s="28"/>
      <c r="K162" s="28"/>
      <c r="L162" s="28"/>
    </row>
    <row r="163" spans="5:12">
      <c r="E163" s="101"/>
      <c r="F163" s="101"/>
      <c r="G163" s="28"/>
      <c r="H163" s="28"/>
      <c r="I163" s="28"/>
      <c r="J163" s="28"/>
      <c r="K163" s="28"/>
      <c r="L163" s="28"/>
    </row>
    <row r="164" spans="5:12">
      <c r="E164" s="101"/>
      <c r="F164" s="101"/>
      <c r="G164" s="28"/>
      <c r="H164" s="28"/>
      <c r="I164" s="28"/>
      <c r="J164" s="28"/>
      <c r="K164" s="28"/>
      <c r="L164" s="28"/>
    </row>
    <row r="165" spans="5:12">
      <c r="E165" s="101"/>
      <c r="F165" s="101"/>
      <c r="G165" s="28"/>
      <c r="H165" s="28"/>
      <c r="I165" s="28"/>
      <c r="J165" s="28"/>
      <c r="K165" s="28"/>
      <c r="L165" s="28"/>
    </row>
    <row r="166" spans="5:12">
      <c r="E166" s="101"/>
      <c r="F166" s="101"/>
      <c r="G166" s="28"/>
      <c r="H166" s="28"/>
      <c r="I166" s="28"/>
      <c r="J166" s="28"/>
      <c r="K166" s="28"/>
      <c r="L166" s="28"/>
    </row>
    <row r="167" spans="5:12">
      <c r="E167" s="101"/>
      <c r="F167" s="101"/>
      <c r="G167" s="28"/>
      <c r="H167" s="28"/>
      <c r="I167" s="28"/>
      <c r="J167" s="28"/>
      <c r="K167" s="28"/>
      <c r="L167" s="28"/>
    </row>
    <row r="168" spans="5:12">
      <c r="E168" s="101"/>
      <c r="F168" s="101"/>
      <c r="G168" s="28"/>
      <c r="H168" s="28"/>
      <c r="I168" s="28"/>
      <c r="J168" s="28"/>
      <c r="K168" s="28"/>
      <c r="L168" s="28"/>
    </row>
    <row r="169" spans="5:12">
      <c r="E169" s="101"/>
      <c r="F169" s="101"/>
      <c r="G169" s="28"/>
      <c r="H169" s="28"/>
      <c r="I169" s="28"/>
      <c r="J169" s="28"/>
      <c r="K169" s="28"/>
      <c r="L169" s="28"/>
    </row>
    <row r="170" spans="5:12">
      <c r="E170" s="101"/>
      <c r="F170" s="101"/>
      <c r="G170" s="28"/>
      <c r="H170" s="28"/>
      <c r="I170" s="28"/>
      <c r="J170" s="28"/>
      <c r="K170" s="28"/>
      <c r="L170" s="28"/>
    </row>
    <row r="171" spans="5:12">
      <c r="E171" s="101"/>
      <c r="F171" s="101"/>
      <c r="G171" s="28"/>
      <c r="H171" s="28"/>
      <c r="I171" s="28"/>
      <c r="J171" s="28"/>
      <c r="K171" s="28"/>
      <c r="L171" s="28"/>
    </row>
    <row r="172" spans="5:12">
      <c r="E172" s="101"/>
      <c r="F172" s="101"/>
      <c r="G172" s="28"/>
      <c r="H172" s="28"/>
      <c r="I172" s="28"/>
      <c r="J172" s="28"/>
      <c r="K172" s="28"/>
      <c r="L172" s="28"/>
    </row>
    <row r="173" spans="5:12">
      <c r="E173" s="101"/>
      <c r="F173" s="101"/>
      <c r="G173" s="28"/>
      <c r="H173" s="28"/>
      <c r="I173" s="28"/>
      <c r="J173" s="28"/>
      <c r="K173" s="28"/>
      <c r="L173" s="28"/>
    </row>
    <row r="174" spans="5:12">
      <c r="E174" s="101"/>
      <c r="F174" s="101"/>
      <c r="G174" s="28"/>
      <c r="H174" s="28"/>
      <c r="I174" s="28"/>
      <c r="J174" s="28"/>
      <c r="K174" s="28"/>
      <c r="L174" s="28"/>
    </row>
    <row r="175" spans="5:12">
      <c r="E175" s="101"/>
      <c r="F175" s="101"/>
      <c r="G175" s="28"/>
      <c r="H175" s="28"/>
      <c r="I175" s="28"/>
      <c r="J175" s="28"/>
      <c r="K175" s="28"/>
      <c r="L175" s="28"/>
    </row>
    <row r="176" spans="5:12">
      <c r="E176" s="101"/>
      <c r="F176" s="101"/>
      <c r="G176" s="28"/>
      <c r="H176" s="28"/>
      <c r="I176" s="28"/>
      <c r="J176" s="28"/>
      <c r="K176" s="28"/>
      <c r="L176" s="28"/>
    </row>
    <row r="177" spans="5:12">
      <c r="E177" s="101"/>
      <c r="F177" s="101"/>
      <c r="G177" s="28"/>
      <c r="H177" s="28"/>
      <c r="I177" s="28"/>
      <c r="J177" s="28"/>
      <c r="K177" s="28"/>
      <c r="L177" s="28"/>
    </row>
    <row r="178" spans="5:12">
      <c r="E178" s="101"/>
      <c r="F178" s="101"/>
      <c r="G178" s="28"/>
      <c r="H178" s="28"/>
      <c r="I178" s="28"/>
      <c r="J178" s="28"/>
      <c r="K178" s="28"/>
      <c r="L178" s="28"/>
    </row>
    <row r="179" spans="5:12">
      <c r="E179" s="101"/>
      <c r="F179" s="101"/>
      <c r="G179" s="28"/>
      <c r="H179" s="28"/>
      <c r="I179" s="28"/>
      <c r="J179" s="28"/>
      <c r="K179" s="28"/>
      <c r="L179" s="28"/>
    </row>
    <row r="180" spans="5:12">
      <c r="E180" s="101"/>
      <c r="F180" s="101"/>
      <c r="G180" s="28"/>
      <c r="H180" s="28"/>
      <c r="I180" s="28"/>
      <c r="J180" s="28"/>
      <c r="K180" s="28"/>
      <c r="L180" s="28"/>
    </row>
    <row r="181" spans="5:12">
      <c r="E181" s="101"/>
      <c r="F181" s="101"/>
      <c r="G181" s="28"/>
      <c r="H181" s="28"/>
      <c r="I181" s="28"/>
      <c r="J181" s="28"/>
      <c r="K181" s="28"/>
      <c r="L181" s="28"/>
    </row>
    <row r="182" spans="5:12">
      <c r="E182" s="101"/>
      <c r="F182" s="101"/>
      <c r="G182" s="28"/>
      <c r="H182" s="28"/>
      <c r="I182" s="28"/>
      <c r="J182" s="28"/>
      <c r="K182" s="28"/>
      <c r="L182" s="28"/>
    </row>
    <row r="183" spans="5:12">
      <c r="E183" s="101"/>
      <c r="F183" s="101"/>
      <c r="G183" s="28"/>
      <c r="H183" s="28"/>
      <c r="I183" s="28"/>
      <c r="J183" s="28"/>
      <c r="K183" s="28"/>
      <c r="L183" s="28"/>
    </row>
    <row r="184" spans="5:12">
      <c r="E184" s="101"/>
      <c r="F184" s="101"/>
      <c r="G184" s="28"/>
      <c r="H184" s="28"/>
      <c r="I184" s="28"/>
      <c r="J184" s="28"/>
      <c r="K184" s="28"/>
      <c r="L184" s="28"/>
    </row>
    <row r="185" spans="5:12">
      <c r="E185" s="101"/>
      <c r="F185" s="101"/>
      <c r="G185" s="28"/>
      <c r="H185" s="28"/>
      <c r="I185" s="28"/>
      <c r="J185" s="28"/>
      <c r="K185" s="28"/>
      <c r="L185" s="28"/>
    </row>
    <row r="186" spans="5:12">
      <c r="E186" s="101"/>
      <c r="F186" s="101"/>
      <c r="G186" s="28"/>
      <c r="H186" s="28"/>
      <c r="I186" s="28"/>
      <c r="J186" s="28"/>
      <c r="K186" s="28"/>
      <c r="L186" s="28"/>
    </row>
    <row r="187" spans="5:12">
      <c r="E187" s="101"/>
      <c r="F187" s="101"/>
      <c r="G187" s="28"/>
      <c r="H187" s="28"/>
      <c r="I187" s="28"/>
      <c r="J187" s="28"/>
      <c r="K187" s="28"/>
      <c r="L187" s="28"/>
    </row>
    <row r="188" spans="5:12">
      <c r="E188" s="101"/>
      <c r="F188" s="101"/>
      <c r="G188" s="28"/>
      <c r="H188" s="28"/>
      <c r="I188" s="28"/>
      <c r="J188" s="28"/>
      <c r="K188" s="28"/>
      <c r="L188" s="28"/>
    </row>
    <row r="189" spans="5:12">
      <c r="E189" s="101"/>
      <c r="F189" s="101"/>
      <c r="G189" s="28"/>
      <c r="H189" s="28"/>
      <c r="I189" s="28"/>
      <c r="J189" s="28"/>
      <c r="K189" s="28"/>
      <c r="L189" s="28"/>
    </row>
    <row r="190" spans="5:12">
      <c r="E190" s="101"/>
      <c r="F190" s="101"/>
      <c r="G190" s="28"/>
      <c r="H190" s="28"/>
      <c r="I190" s="28"/>
      <c r="J190" s="28"/>
      <c r="K190" s="28"/>
      <c r="L190" s="28"/>
    </row>
    <row r="191" spans="5:12">
      <c r="E191" s="101"/>
      <c r="F191" s="101"/>
      <c r="G191" s="28"/>
      <c r="H191" s="28"/>
      <c r="I191" s="28"/>
      <c r="J191" s="28"/>
      <c r="K191" s="28"/>
      <c r="L191" s="28"/>
    </row>
    <row r="192" spans="5:12">
      <c r="E192" s="101"/>
      <c r="F192" s="101"/>
      <c r="G192" s="28"/>
      <c r="H192" s="28"/>
      <c r="I192" s="28"/>
      <c r="J192" s="28"/>
      <c r="K192" s="28"/>
      <c r="L192" s="28"/>
    </row>
    <row r="193" spans="5:12">
      <c r="E193" s="101"/>
      <c r="F193" s="101"/>
      <c r="G193" s="28"/>
      <c r="H193" s="28"/>
      <c r="I193" s="28"/>
      <c r="J193" s="28"/>
      <c r="K193" s="28"/>
      <c r="L193" s="28"/>
    </row>
    <row r="194" spans="5:12">
      <c r="E194" s="101"/>
      <c r="F194" s="101"/>
      <c r="G194" s="28"/>
      <c r="H194" s="28"/>
      <c r="I194" s="28"/>
      <c r="J194" s="28"/>
      <c r="K194" s="28"/>
      <c r="L194" s="28"/>
    </row>
    <row r="195" spans="5:12">
      <c r="E195" s="101"/>
      <c r="F195" s="101"/>
      <c r="G195" s="28"/>
      <c r="H195" s="28"/>
      <c r="I195" s="28"/>
      <c r="J195" s="28"/>
      <c r="K195" s="28"/>
      <c r="L195" s="28"/>
    </row>
    <row r="196" spans="5:12">
      <c r="E196" s="101"/>
      <c r="F196" s="101"/>
      <c r="G196" s="28"/>
      <c r="H196" s="28"/>
      <c r="I196" s="28"/>
      <c r="J196" s="28"/>
      <c r="K196" s="28"/>
      <c r="L196" s="28"/>
    </row>
    <row r="197" spans="5:12">
      <c r="E197" s="101"/>
      <c r="F197" s="101"/>
      <c r="G197" s="28"/>
      <c r="H197" s="28"/>
      <c r="I197" s="28"/>
      <c r="J197" s="28"/>
      <c r="K197" s="28"/>
      <c r="L197" s="28"/>
    </row>
    <row r="198" spans="5:12">
      <c r="E198" s="101"/>
      <c r="F198" s="101"/>
      <c r="G198" s="28"/>
      <c r="H198" s="28"/>
      <c r="I198" s="28"/>
      <c r="J198" s="28"/>
      <c r="K198" s="28"/>
      <c r="L198" s="28"/>
    </row>
    <row r="199" spans="5:12">
      <c r="E199" s="101"/>
      <c r="F199" s="101"/>
      <c r="G199" s="28"/>
      <c r="H199" s="28"/>
      <c r="I199" s="28"/>
      <c r="J199" s="28"/>
      <c r="K199" s="28"/>
      <c r="L199" s="28"/>
    </row>
    <row r="200" spans="5:12">
      <c r="E200" s="101"/>
      <c r="F200" s="101"/>
      <c r="G200" s="28"/>
      <c r="H200" s="28"/>
      <c r="I200" s="28"/>
      <c r="J200" s="28"/>
      <c r="K200" s="28"/>
      <c r="L200" s="28"/>
    </row>
    <row r="201" spans="5:12">
      <c r="E201" s="101"/>
      <c r="F201" s="101"/>
      <c r="G201" s="28"/>
      <c r="H201" s="28"/>
      <c r="I201" s="28"/>
      <c r="J201" s="28"/>
      <c r="K201" s="28"/>
      <c r="L201" s="28"/>
    </row>
    <row r="202" spans="5:12">
      <c r="E202" s="101"/>
      <c r="F202" s="101"/>
      <c r="G202" s="28"/>
      <c r="H202" s="28"/>
      <c r="I202" s="28"/>
      <c r="J202" s="28"/>
      <c r="K202" s="28"/>
      <c r="L202" s="28"/>
    </row>
    <row r="203" spans="5:12">
      <c r="E203" s="101"/>
      <c r="F203" s="101"/>
      <c r="G203" s="28"/>
      <c r="H203" s="28"/>
      <c r="I203" s="28"/>
      <c r="J203" s="28"/>
      <c r="K203" s="28"/>
      <c r="L203" s="28"/>
    </row>
    <row r="204" spans="5:12">
      <c r="E204" s="101"/>
      <c r="F204" s="101"/>
      <c r="G204" s="28"/>
      <c r="H204" s="28"/>
      <c r="I204" s="28"/>
      <c r="J204" s="28"/>
      <c r="K204" s="28"/>
      <c r="L204" s="28"/>
    </row>
    <row r="205" spans="5:12">
      <c r="E205" s="101"/>
      <c r="F205" s="101"/>
      <c r="G205" s="28"/>
      <c r="H205" s="28"/>
      <c r="I205" s="28"/>
      <c r="J205" s="28"/>
      <c r="K205" s="28"/>
      <c r="L205" s="28"/>
    </row>
    <row r="206" spans="5:12">
      <c r="E206" s="101"/>
      <c r="F206" s="101"/>
      <c r="G206" s="28"/>
      <c r="H206" s="28"/>
      <c r="I206" s="28"/>
      <c r="J206" s="28"/>
      <c r="K206" s="28"/>
      <c r="L206" s="28"/>
    </row>
    <row r="207" spans="5:12">
      <c r="E207" s="101"/>
      <c r="F207" s="101"/>
      <c r="G207" s="28"/>
      <c r="H207" s="28"/>
      <c r="I207" s="28"/>
      <c r="J207" s="28"/>
      <c r="K207" s="28"/>
      <c r="L207" s="28"/>
    </row>
    <row r="208" spans="5:12">
      <c r="E208" s="101"/>
      <c r="F208" s="101"/>
      <c r="G208" s="28"/>
      <c r="H208" s="28"/>
      <c r="I208" s="28"/>
      <c r="J208" s="28"/>
      <c r="K208" s="28"/>
      <c r="L208" s="28"/>
    </row>
    <row r="209" spans="5:12">
      <c r="E209" s="101"/>
      <c r="F209" s="101"/>
      <c r="G209" s="28"/>
      <c r="H209" s="28"/>
      <c r="I209" s="28"/>
      <c r="J209" s="28"/>
      <c r="K209" s="28"/>
      <c r="L209" s="28"/>
    </row>
    <row r="210" spans="5:12">
      <c r="E210" s="101"/>
      <c r="F210" s="101"/>
      <c r="G210" s="28"/>
      <c r="H210" s="28"/>
      <c r="I210" s="28"/>
      <c r="J210" s="28"/>
      <c r="K210" s="28"/>
      <c r="L210" s="28"/>
    </row>
    <row r="211" spans="5:12">
      <c r="E211" s="101"/>
      <c r="F211" s="101"/>
      <c r="G211" s="28"/>
      <c r="H211" s="28"/>
      <c r="I211" s="28"/>
      <c r="J211" s="28"/>
      <c r="K211" s="28"/>
      <c r="L211" s="28"/>
    </row>
    <row r="212" spans="5:12">
      <c r="E212" s="101"/>
      <c r="F212" s="101"/>
      <c r="G212" s="28"/>
      <c r="H212" s="28"/>
      <c r="I212" s="28"/>
      <c r="J212" s="28"/>
      <c r="K212" s="28"/>
      <c r="L212" s="28"/>
    </row>
    <row r="213" spans="5:12">
      <c r="E213" s="101"/>
      <c r="F213" s="101"/>
      <c r="G213" s="28"/>
      <c r="H213" s="28"/>
      <c r="I213" s="28"/>
      <c r="J213" s="28"/>
      <c r="K213" s="28"/>
      <c r="L213" s="28"/>
    </row>
    <row r="214" spans="5:12">
      <c r="E214" s="101"/>
      <c r="F214" s="101"/>
      <c r="G214" s="28"/>
      <c r="H214" s="28"/>
      <c r="I214" s="28"/>
      <c r="J214" s="28"/>
      <c r="K214" s="28"/>
      <c r="L214" s="28"/>
    </row>
    <row r="215" spans="5:12">
      <c r="E215" s="101"/>
      <c r="F215" s="101"/>
      <c r="G215" s="28"/>
      <c r="H215" s="28"/>
      <c r="I215" s="28"/>
      <c r="J215" s="28"/>
      <c r="K215" s="28"/>
      <c r="L215" s="28"/>
    </row>
    <row r="216" spans="5:12">
      <c r="E216" s="101"/>
      <c r="F216" s="101"/>
      <c r="G216" s="28"/>
      <c r="H216" s="28"/>
      <c r="I216" s="28"/>
      <c r="J216" s="28"/>
      <c r="K216" s="28"/>
      <c r="L216" s="28"/>
    </row>
    <row r="217" spans="5:12">
      <c r="E217" s="101"/>
      <c r="F217" s="101"/>
      <c r="G217" s="28"/>
      <c r="H217" s="28"/>
      <c r="I217" s="28"/>
      <c r="J217" s="28"/>
      <c r="K217" s="28"/>
      <c r="L217" s="28"/>
    </row>
    <row r="218" spans="5:12">
      <c r="E218" s="101"/>
      <c r="F218" s="101"/>
      <c r="G218" s="28"/>
      <c r="H218" s="28"/>
      <c r="I218" s="28"/>
      <c r="J218" s="28"/>
      <c r="K218" s="28"/>
      <c r="L218" s="28"/>
    </row>
    <row r="219" spans="5:12">
      <c r="E219" s="101"/>
      <c r="F219" s="101"/>
      <c r="G219" s="28"/>
      <c r="H219" s="28"/>
      <c r="I219" s="28"/>
      <c r="J219" s="28"/>
      <c r="K219" s="28"/>
      <c r="L219" s="28"/>
    </row>
    <row r="220" spans="5:12">
      <c r="E220" s="101"/>
      <c r="F220" s="101"/>
      <c r="G220" s="28"/>
      <c r="H220" s="28"/>
      <c r="I220" s="28"/>
      <c r="J220" s="28"/>
      <c r="K220" s="28"/>
      <c r="L220" s="28"/>
    </row>
    <row r="221" spans="5:12">
      <c r="E221" s="101"/>
      <c r="F221" s="101"/>
      <c r="G221" s="28"/>
      <c r="H221" s="28"/>
      <c r="I221" s="28"/>
      <c r="J221" s="28"/>
      <c r="K221" s="28"/>
      <c r="L221" s="28"/>
    </row>
    <row r="222" spans="5:12">
      <c r="E222" s="101"/>
      <c r="F222" s="101"/>
      <c r="G222" s="28"/>
      <c r="H222" s="28"/>
      <c r="I222" s="28"/>
      <c r="J222" s="28"/>
      <c r="K222" s="28"/>
      <c r="L222" s="28"/>
    </row>
    <row r="223" spans="5:12">
      <c r="E223" s="101"/>
      <c r="F223" s="101"/>
      <c r="G223" s="28"/>
      <c r="H223" s="28"/>
      <c r="I223" s="28"/>
      <c r="J223" s="28"/>
      <c r="K223" s="28"/>
      <c r="L223" s="28"/>
    </row>
    <row r="224" spans="5:12">
      <c r="E224" s="101"/>
      <c r="F224" s="101"/>
      <c r="G224" s="28"/>
      <c r="H224" s="28"/>
      <c r="I224" s="28"/>
      <c r="J224" s="28"/>
      <c r="K224" s="28"/>
      <c r="L224" s="28"/>
    </row>
    <row r="225" spans="5:12">
      <c r="E225" s="101"/>
      <c r="F225" s="101"/>
      <c r="G225" s="28"/>
      <c r="H225" s="28"/>
      <c r="I225" s="28"/>
      <c r="J225" s="28"/>
      <c r="K225" s="28"/>
      <c r="L225" s="28"/>
    </row>
    <row r="226" spans="5:12">
      <c r="E226" s="101"/>
      <c r="F226" s="101"/>
      <c r="G226" s="28"/>
      <c r="H226" s="28"/>
      <c r="I226" s="28"/>
      <c r="J226" s="28"/>
      <c r="K226" s="28"/>
      <c r="L226" s="28"/>
    </row>
    <row r="227" spans="5:12">
      <c r="E227" s="101"/>
      <c r="F227" s="101"/>
      <c r="G227" s="28"/>
      <c r="H227" s="28"/>
      <c r="I227" s="28"/>
      <c r="J227" s="28"/>
      <c r="K227" s="28"/>
      <c r="L227" s="28"/>
    </row>
    <row r="228" spans="5:12">
      <c r="E228" s="101"/>
      <c r="F228" s="101"/>
      <c r="G228" s="28"/>
      <c r="H228" s="28"/>
      <c r="I228" s="28"/>
      <c r="J228" s="28"/>
      <c r="K228" s="28"/>
      <c r="L228" s="28"/>
    </row>
    <row r="229" spans="5:12">
      <c r="E229" s="101"/>
      <c r="F229" s="101"/>
      <c r="G229" s="28"/>
      <c r="H229" s="28"/>
      <c r="I229" s="28"/>
      <c r="J229" s="28"/>
      <c r="K229" s="28"/>
      <c r="L229" s="28"/>
    </row>
    <row r="230" spans="5:12">
      <c r="E230" s="101"/>
      <c r="F230" s="101"/>
      <c r="G230" s="28"/>
      <c r="H230" s="28"/>
      <c r="I230" s="28"/>
      <c r="J230" s="28"/>
      <c r="K230" s="28"/>
      <c r="L230" s="28"/>
    </row>
    <row r="231" spans="5:12">
      <c r="E231" s="101"/>
      <c r="F231" s="101"/>
      <c r="G231" s="28"/>
      <c r="H231" s="28"/>
      <c r="I231" s="28"/>
      <c r="J231" s="28"/>
      <c r="K231" s="28"/>
      <c r="L231" s="28"/>
    </row>
    <row r="232" spans="5:12">
      <c r="E232" s="101"/>
      <c r="F232" s="101"/>
      <c r="G232" s="28"/>
      <c r="H232" s="28"/>
      <c r="I232" s="28"/>
      <c r="J232" s="28"/>
      <c r="K232" s="28"/>
      <c r="L232" s="28"/>
    </row>
    <row r="233" spans="5:12">
      <c r="E233" s="101"/>
      <c r="F233" s="101"/>
      <c r="G233" s="28"/>
      <c r="H233" s="28"/>
      <c r="I233" s="28"/>
      <c r="J233" s="28"/>
      <c r="K233" s="28"/>
      <c r="L233" s="28"/>
    </row>
    <row r="234" spans="5:12">
      <c r="E234" s="101"/>
      <c r="F234" s="101"/>
      <c r="G234" s="28"/>
      <c r="H234" s="28"/>
      <c r="I234" s="28"/>
      <c r="J234" s="28"/>
      <c r="K234" s="28"/>
      <c r="L234" s="28"/>
    </row>
    <row r="235" spans="5:12">
      <c r="E235" s="101"/>
      <c r="F235" s="101"/>
      <c r="G235" s="28"/>
      <c r="H235" s="28"/>
      <c r="I235" s="28"/>
      <c r="J235" s="28"/>
      <c r="K235" s="28"/>
      <c r="L235" s="28"/>
    </row>
    <row r="236" spans="5:12">
      <c r="E236" s="101"/>
      <c r="F236" s="101"/>
      <c r="G236" s="28"/>
      <c r="H236" s="28"/>
      <c r="I236" s="28"/>
      <c r="J236" s="28"/>
      <c r="K236" s="28"/>
      <c r="L236" s="28"/>
    </row>
    <row r="237" spans="5:12">
      <c r="E237" s="101"/>
      <c r="F237" s="101"/>
      <c r="G237" s="28"/>
      <c r="H237" s="28"/>
      <c r="I237" s="28"/>
      <c r="J237" s="28"/>
      <c r="K237" s="28"/>
      <c r="L237" s="28"/>
    </row>
    <row r="238" spans="5:12">
      <c r="E238" s="101"/>
      <c r="F238" s="101"/>
      <c r="G238" s="28"/>
      <c r="H238" s="28"/>
      <c r="I238" s="28"/>
      <c r="J238" s="28"/>
      <c r="K238" s="28"/>
      <c r="L238" s="28"/>
    </row>
    <row r="239" spans="5:12">
      <c r="E239" s="101"/>
      <c r="F239" s="101"/>
      <c r="G239" s="28"/>
      <c r="H239" s="28"/>
      <c r="I239" s="28"/>
      <c r="J239" s="28"/>
      <c r="K239" s="28"/>
      <c r="L239" s="28"/>
    </row>
    <row r="240" spans="5:12">
      <c r="E240" s="101"/>
      <c r="F240" s="101"/>
      <c r="G240" s="28"/>
      <c r="H240" s="28"/>
      <c r="I240" s="28"/>
      <c r="J240" s="28"/>
      <c r="K240" s="28"/>
      <c r="L240" s="28"/>
    </row>
    <row r="241" spans="5:12">
      <c r="E241" s="101"/>
      <c r="F241" s="101"/>
      <c r="G241" s="28"/>
      <c r="H241" s="28"/>
      <c r="I241" s="28"/>
      <c r="J241" s="28"/>
      <c r="K241" s="28"/>
      <c r="L241" s="28"/>
    </row>
    <row r="242" spans="5:12">
      <c r="E242" s="101"/>
      <c r="F242" s="101"/>
      <c r="G242" s="28"/>
      <c r="H242" s="28"/>
      <c r="I242" s="28"/>
      <c r="J242" s="28"/>
      <c r="K242" s="28"/>
      <c r="L242" s="28"/>
    </row>
    <row r="243" spans="5:12">
      <c r="E243" s="101"/>
      <c r="F243" s="101"/>
      <c r="G243" s="28"/>
      <c r="H243" s="28"/>
      <c r="I243" s="28"/>
      <c r="J243" s="28"/>
      <c r="K243" s="28"/>
      <c r="L243" s="28"/>
    </row>
    <row r="244" spans="5:12">
      <c r="E244" s="101"/>
      <c r="F244" s="101"/>
      <c r="G244" s="28"/>
      <c r="H244" s="28"/>
      <c r="I244" s="28"/>
      <c r="J244" s="28"/>
      <c r="K244" s="28"/>
      <c r="L244" s="28"/>
    </row>
    <row r="245" spans="5:12">
      <c r="E245" s="101"/>
      <c r="F245" s="101"/>
      <c r="G245" s="28"/>
      <c r="H245" s="28"/>
      <c r="I245" s="28"/>
      <c r="J245" s="28"/>
      <c r="K245" s="28"/>
      <c r="L245" s="28"/>
    </row>
    <row r="246" spans="5:12">
      <c r="E246" s="101"/>
      <c r="F246" s="101"/>
      <c r="G246" s="28"/>
      <c r="H246" s="28"/>
      <c r="I246" s="28"/>
      <c r="J246" s="28"/>
      <c r="K246" s="28"/>
      <c r="L246" s="28"/>
    </row>
    <row r="247" spans="5:12">
      <c r="E247" s="101"/>
      <c r="F247" s="101"/>
      <c r="G247" s="28"/>
      <c r="H247" s="28"/>
      <c r="I247" s="28"/>
      <c r="J247" s="28"/>
      <c r="K247" s="28"/>
      <c r="L247" s="28"/>
    </row>
    <row r="248" spans="5:12">
      <c r="E248" s="101"/>
      <c r="F248" s="101"/>
      <c r="G248" s="28"/>
      <c r="H248" s="28"/>
      <c r="I248" s="28"/>
      <c r="J248" s="28"/>
      <c r="K248" s="28"/>
      <c r="L248" s="28"/>
    </row>
    <row r="249" spans="5:12">
      <c r="E249" s="101"/>
      <c r="F249" s="101"/>
      <c r="G249" s="28"/>
      <c r="H249" s="28"/>
      <c r="I249" s="28"/>
      <c r="J249" s="28"/>
      <c r="K249" s="28"/>
      <c r="L249" s="28"/>
    </row>
    <row r="250" spans="5:12">
      <c r="E250" s="101"/>
      <c r="F250" s="101"/>
      <c r="G250" s="28"/>
      <c r="H250" s="28"/>
      <c r="I250" s="28"/>
      <c r="J250" s="28"/>
      <c r="K250" s="28"/>
      <c r="L250" s="28"/>
    </row>
    <row r="251" spans="5:12">
      <c r="E251" s="101"/>
      <c r="F251" s="101"/>
      <c r="G251" s="28"/>
      <c r="H251" s="28"/>
      <c r="I251" s="28"/>
      <c r="J251" s="28"/>
      <c r="K251" s="28"/>
      <c r="L251" s="28"/>
    </row>
    <row r="252" spans="5:12">
      <c r="E252" s="101"/>
      <c r="F252" s="101"/>
      <c r="G252" s="28"/>
      <c r="H252" s="28"/>
      <c r="I252" s="28"/>
      <c r="J252" s="28"/>
      <c r="K252" s="28"/>
      <c r="L252" s="28"/>
    </row>
    <row r="253" spans="5:12">
      <c r="E253" s="101"/>
      <c r="F253" s="101"/>
      <c r="G253" s="28"/>
      <c r="H253" s="28"/>
      <c r="I253" s="28"/>
      <c r="J253" s="28"/>
      <c r="K253" s="28"/>
      <c r="L253" s="28"/>
    </row>
    <row r="254" spans="5:12">
      <c r="E254" s="101"/>
      <c r="F254" s="101"/>
      <c r="G254" s="28"/>
      <c r="H254" s="28"/>
      <c r="I254" s="28"/>
      <c r="J254" s="28"/>
      <c r="K254" s="28"/>
      <c r="L254" s="28"/>
    </row>
    <row r="255" spans="5:12">
      <c r="E255" s="101"/>
      <c r="F255" s="101"/>
      <c r="G255" s="28"/>
      <c r="H255" s="28"/>
      <c r="I255" s="28"/>
      <c r="J255" s="28"/>
      <c r="K255" s="28"/>
      <c r="L255" s="28"/>
    </row>
    <row r="256" spans="5:12">
      <c r="E256" s="101"/>
      <c r="F256" s="101"/>
      <c r="G256" s="28"/>
      <c r="H256" s="28"/>
      <c r="I256" s="28"/>
      <c r="J256" s="28"/>
      <c r="K256" s="28"/>
      <c r="L256" s="28"/>
    </row>
    <row r="257" spans="5:12">
      <c r="E257" s="101"/>
      <c r="F257" s="101"/>
      <c r="G257" s="28"/>
      <c r="H257" s="28"/>
      <c r="I257" s="28"/>
      <c r="J257" s="28"/>
      <c r="K257" s="28"/>
      <c r="L257" s="28"/>
    </row>
    <row r="258" spans="5:12">
      <c r="E258" s="101"/>
      <c r="F258" s="101"/>
      <c r="G258" s="28"/>
      <c r="H258" s="28"/>
      <c r="I258" s="28"/>
      <c r="J258" s="28"/>
      <c r="K258" s="28"/>
      <c r="L258" s="28"/>
    </row>
    <row r="259" spans="5:12">
      <c r="E259" s="101"/>
      <c r="F259" s="101"/>
      <c r="G259" s="28"/>
      <c r="H259" s="28"/>
      <c r="I259" s="28"/>
      <c r="J259" s="28"/>
      <c r="K259" s="28"/>
      <c r="L259" s="28"/>
    </row>
    <row r="260" spans="5:12">
      <c r="E260" s="101"/>
      <c r="F260" s="101"/>
      <c r="G260" s="28"/>
      <c r="H260" s="28"/>
      <c r="I260" s="28"/>
      <c r="J260" s="28"/>
      <c r="K260" s="28"/>
      <c r="L260" s="28"/>
    </row>
    <row r="261" spans="5:12">
      <c r="E261" s="101"/>
      <c r="F261" s="101"/>
      <c r="G261" s="28"/>
      <c r="H261" s="28"/>
      <c r="I261" s="28"/>
      <c r="J261" s="28"/>
      <c r="K261" s="28"/>
      <c r="L261" s="28"/>
    </row>
    <row r="262" spans="5:12">
      <c r="E262" s="101"/>
      <c r="F262" s="101"/>
      <c r="G262" s="28"/>
      <c r="H262" s="28"/>
      <c r="I262" s="28"/>
      <c r="J262" s="28"/>
      <c r="K262" s="28"/>
      <c r="L262" s="28"/>
    </row>
    <row r="263" spans="5:12">
      <c r="E263" s="101"/>
      <c r="F263" s="101"/>
      <c r="G263" s="28"/>
      <c r="H263" s="28"/>
      <c r="I263" s="28"/>
      <c r="J263" s="28"/>
      <c r="K263" s="28"/>
      <c r="L263" s="28"/>
    </row>
    <row r="264" spans="5:12">
      <c r="E264" s="101"/>
      <c r="F264" s="101"/>
      <c r="G264" s="28"/>
      <c r="H264" s="28"/>
      <c r="I264" s="28"/>
      <c r="J264" s="28"/>
      <c r="K264" s="28"/>
      <c r="L264" s="28"/>
    </row>
    <row r="265" spans="5:12">
      <c r="E265" s="101"/>
      <c r="F265" s="101"/>
      <c r="G265" s="28"/>
      <c r="H265" s="28"/>
      <c r="I265" s="28"/>
      <c r="J265" s="28"/>
      <c r="K265" s="28"/>
      <c r="L265" s="28"/>
    </row>
    <row r="266" spans="5:12">
      <c r="E266" s="101"/>
      <c r="F266" s="101"/>
      <c r="G266" s="28"/>
      <c r="H266" s="28"/>
      <c r="I266" s="28"/>
      <c r="J266" s="28"/>
      <c r="K266" s="28"/>
      <c r="L266" s="28"/>
    </row>
    <row r="267" spans="5:12">
      <c r="E267" s="101"/>
      <c r="F267" s="101"/>
      <c r="G267" s="28"/>
      <c r="H267" s="28"/>
      <c r="I267" s="28"/>
      <c r="J267" s="28"/>
      <c r="K267" s="28"/>
      <c r="L267" s="28"/>
    </row>
    <row r="268" spans="5:12">
      <c r="E268" s="101"/>
      <c r="F268" s="101"/>
      <c r="G268" s="28"/>
      <c r="H268" s="28"/>
      <c r="I268" s="28"/>
      <c r="J268" s="28"/>
      <c r="K268" s="28"/>
      <c r="L268" s="28"/>
    </row>
    <row r="269" spans="5:12">
      <c r="E269" s="101"/>
      <c r="F269" s="101"/>
      <c r="G269" s="28"/>
      <c r="H269" s="28"/>
      <c r="I269" s="28"/>
      <c r="J269" s="28"/>
      <c r="K269" s="28"/>
      <c r="L269" s="28"/>
    </row>
    <row r="270" spans="5:12">
      <c r="E270" s="101"/>
      <c r="F270" s="101"/>
      <c r="G270" s="28"/>
      <c r="H270" s="28"/>
      <c r="I270" s="28"/>
      <c r="J270" s="28"/>
      <c r="K270" s="28"/>
      <c r="L270" s="28"/>
    </row>
    <row r="271" spans="5:12">
      <c r="E271" s="101"/>
      <c r="F271" s="101"/>
      <c r="G271" s="28"/>
      <c r="H271" s="28"/>
      <c r="I271" s="28"/>
      <c r="J271" s="28"/>
      <c r="K271" s="28"/>
      <c r="L271" s="28"/>
    </row>
    <row r="272" spans="5:12">
      <c r="E272" s="101"/>
      <c r="F272" s="101"/>
      <c r="G272" s="28"/>
      <c r="H272" s="28"/>
      <c r="I272" s="28"/>
      <c r="J272" s="28"/>
      <c r="K272" s="28"/>
      <c r="L272" s="28"/>
    </row>
    <row r="273" spans="5:12">
      <c r="E273" s="101"/>
      <c r="F273" s="101"/>
      <c r="G273" s="28"/>
      <c r="H273" s="28"/>
      <c r="I273" s="28"/>
      <c r="J273" s="28"/>
      <c r="K273" s="28"/>
      <c r="L273" s="28"/>
    </row>
    <row r="274" spans="5:12">
      <c r="E274" s="101"/>
      <c r="F274" s="101"/>
      <c r="G274" s="28"/>
      <c r="H274" s="28"/>
      <c r="I274" s="28"/>
      <c r="J274" s="28"/>
      <c r="K274" s="28"/>
      <c r="L274" s="28"/>
    </row>
    <row r="275" spans="5:12">
      <c r="E275" s="101"/>
      <c r="F275" s="101"/>
      <c r="G275" s="28"/>
      <c r="H275" s="28"/>
      <c r="I275" s="28"/>
      <c r="J275" s="28"/>
      <c r="K275" s="28"/>
      <c r="L275" s="28"/>
    </row>
    <row r="276" spans="5:12">
      <c r="E276" s="101"/>
      <c r="F276" s="101"/>
      <c r="G276" s="28"/>
      <c r="H276" s="28"/>
      <c r="I276" s="28"/>
      <c r="J276" s="28"/>
      <c r="K276" s="28"/>
      <c r="L276" s="28"/>
    </row>
    <row r="277" spans="5:12">
      <c r="E277" s="101"/>
      <c r="F277" s="101"/>
      <c r="G277" s="28"/>
      <c r="H277" s="28"/>
      <c r="I277" s="28"/>
      <c r="J277" s="28"/>
      <c r="K277" s="28"/>
      <c r="L277" s="28"/>
    </row>
    <row r="278" spans="5:12">
      <c r="E278" s="101"/>
      <c r="F278" s="101"/>
      <c r="G278" s="28"/>
      <c r="H278" s="28"/>
      <c r="I278" s="28"/>
      <c r="J278" s="28"/>
      <c r="K278" s="28"/>
      <c r="L278" s="28"/>
    </row>
    <row r="279" spans="5:12">
      <c r="E279" s="101"/>
      <c r="F279" s="101"/>
      <c r="G279" s="28"/>
      <c r="H279" s="28"/>
      <c r="I279" s="28"/>
      <c r="J279" s="28"/>
      <c r="K279" s="28"/>
      <c r="L279" s="28"/>
    </row>
    <row r="280" spans="5:12">
      <c r="E280" s="101"/>
      <c r="F280" s="101"/>
      <c r="G280" s="28"/>
      <c r="H280" s="28"/>
      <c r="I280" s="28"/>
      <c r="J280" s="28"/>
      <c r="K280" s="28"/>
      <c r="L280" s="28"/>
    </row>
    <row r="281" spans="5:12">
      <c r="E281" s="101"/>
      <c r="F281" s="101"/>
      <c r="G281" s="28"/>
      <c r="H281" s="28"/>
      <c r="I281" s="28"/>
      <c r="J281" s="28"/>
      <c r="K281" s="28"/>
      <c r="L281" s="28"/>
    </row>
    <row r="282" spans="5:12">
      <c r="E282" s="101"/>
      <c r="F282" s="101"/>
      <c r="G282" s="28"/>
      <c r="H282" s="28"/>
      <c r="I282" s="28"/>
      <c r="J282" s="28"/>
      <c r="K282" s="28"/>
      <c r="L282" s="28"/>
    </row>
    <row r="283" spans="5:12">
      <c r="E283" s="101"/>
      <c r="F283" s="101"/>
      <c r="G283" s="28"/>
      <c r="H283" s="28"/>
      <c r="I283" s="28"/>
      <c r="J283" s="28"/>
      <c r="K283" s="28"/>
      <c r="L283" s="28"/>
    </row>
    <row r="284" spans="5:12">
      <c r="E284" s="101"/>
      <c r="F284" s="101"/>
      <c r="G284" s="28"/>
      <c r="H284" s="28"/>
      <c r="I284" s="28"/>
      <c r="J284" s="28"/>
      <c r="K284" s="28"/>
      <c r="L284" s="28"/>
    </row>
    <row r="285" spans="5:12">
      <c r="E285" s="101"/>
      <c r="F285" s="101"/>
      <c r="G285" s="28"/>
      <c r="H285" s="28"/>
      <c r="I285" s="28"/>
      <c r="J285" s="28"/>
      <c r="K285" s="28"/>
      <c r="L285" s="28"/>
    </row>
    <row r="286" spans="5:12">
      <c r="E286" s="101"/>
      <c r="F286" s="101"/>
      <c r="G286" s="28"/>
      <c r="H286" s="28"/>
      <c r="I286" s="28"/>
      <c r="J286" s="28"/>
      <c r="K286" s="28"/>
      <c r="L286" s="28"/>
    </row>
    <row r="287" spans="5:12">
      <c r="E287" s="101"/>
      <c r="F287" s="101"/>
      <c r="G287" s="28"/>
      <c r="H287" s="28"/>
      <c r="I287" s="28"/>
      <c r="J287" s="28"/>
      <c r="K287" s="28"/>
      <c r="L287" s="28"/>
    </row>
    <row r="288" spans="5:12">
      <c r="E288" s="101"/>
      <c r="F288" s="101"/>
      <c r="G288" s="28"/>
      <c r="H288" s="28"/>
      <c r="I288" s="28"/>
      <c r="J288" s="28"/>
      <c r="K288" s="28"/>
      <c r="L288" s="28"/>
    </row>
    <row r="289" spans="5:12">
      <c r="E289" s="101"/>
      <c r="F289" s="101"/>
      <c r="G289" s="28"/>
      <c r="H289" s="28"/>
      <c r="I289" s="28"/>
      <c r="J289" s="28"/>
      <c r="K289" s="28"/>
      <c r="L289" s="28"/>
    </row>
    <row r="290" spans="5:12">
      <c r="E290" s="101"/>
      <c r="F290" s="101"/>
      <c r="G290" s="28"/>
      <c r="H290" s="28"/>
      <c r="I290" s="28"/>
      <c r="J290" s="28"/>
      <c r="K290" s="28"/>
      <c r="L290" s="28"/>
    </row>
    <row r="291" spans="5:12">
      <c r="E291" s="101"/>
      <c r="F291" s="101"/>
      <c r="G291" s="28"/>
      <c r="H291" s="28"/>
      <c r="I291" s="28"/>
      <c r="J291" s="28"/>
      <c r="K291" s="28"/>
      <c r="L291" s="28"/>
    </row>
    <row r="292" spans="5:12">
      <c r="E292" s="101"/>
      <c r="F292" s="101"/>
      <c r="G292" s="28"/>
      <c r="H292" s="28"/>
      <c r="I292" s="28"/>
      <c r="J292" s="28"/>
      <c r="K292" s="28"/>
      <c r="L292" s="28"/>
    </row>
    <row r="293" spans="5:12">
      <c r="E293" s="101"/>
      <c r="F293" s="101"/>
      <c r="G293" s="28"/>
      <c r="H293" s="28"/>
      <c r="I293" s="28"/>
      <c r="J293" s="28"/>
      <c r="K293" s="28"/>
      <c r="L293" s="28"/>
    </row>
    <row r="294" spans="5:12">
      <c r="E294" s="101"/>
      <c r="F294" s="101"/>
      <c r="G294" s="28"/>
      <c r="H294" s="28"/>
      <c r="I294" s="28"/>
      <c r="J294" s="28"/>
      <c r="K294" s="28"/>
      <c r="L294" s="28"/>
    </row>
    <row r="295" spans="5:12">
      <c r="E295" s="101"/>
      <c r="F295" s="101"/>
      <c r="G295" s="28"/>
      <c r="H295" s="28"/>
      <c r="I295" s="28"/>
      <c r="J295" s="28"/>
      <c r="K295" s="28"/>
      <c r="L295" s="28"/>
    </row>
    <row r="296" spans="5:12">
      <c r="E296" s="101"/>
      <c r="F296" s="101"/>
      <c r="G296" s="28"/>
      <c r="H296" s="28"/>
      <c r="I296" s="28"/>
      <c r="J296" s="28"/>
      <c r="K296" s="28"/>
      <c r="L296" s="28"/>
    </row>
    <row r="297" spans="5:12">
      <c r="E297" s="101"/>
      <c r="F297" s="101"/>
      <c r="G297" s="28"/>
      <c r="H297" s="28"/>
      <c r="I297" s="28"/>
      <c r="J297" s="28"/>
      <c r="K297" s="28"/>
      <c r="L297" s="28"/>
    </row>
    <row r="298" spans="5:12">
      <c r="E298" s="101"/>
      <c r="F298" s="101"/>
      <c r="G298" s="28"/>
      <c r="H298" s="28"/>
      <c r="I298" s="28"/>
      <c r="J298" s="28"/>
      <c r="K298" s="28"/>
      <c r="L298" s="28"/>
    </row>
    <row r="299" spans="5:12">
      <c r="E299" s="101"/>
      <c r="F299" s="101"/>
      <c r="G299" s="28"/>
      <c r="H299" s="28"/>
      <c r="I299" s="28"/>
      <c r="J299" s="28"/>
      <c r="K299" s="28"/>
      <c r="L299" s="28"/>
    </row>
    <row r="300" spans="5:12">
      <c r="E300" s="101"/>
      <c r="F300" s="101"/>
      <c r="G300" s="28"/>
      <c r="H300" s="28"/>
      <c r="I300" s="28"/>
      <c r="J300" s="28"/>
      <c r="K300" s="28"/>
      <c r="L300" s="28"/>
    </row>
    <row r="301" spans="5:12">
      <c r="E301" s="101"/>
      <c r="F301" s="101"/>
      <c r="G301" s="28"/>
      <c r="H301" s="28"/>
      <c r="I301" s="28"/>
      <c r="J301" s="28"/>
      <c r="K301" s="28"/>
      <c r="L301" s="28"/>
    </row>
    <row r="302" spans="5:12">
      <c r="E302" s="101"/>
      <c r="F302" s="101"/>
      <c r="G302" s="28"/>
      <c r="H302" s="28"/>
      <c r="I302" s="28"/>
      <c r="J302" s="28"/>
      <c r="K302" s="28"/>
      <c r="L302" s="28"/>
    </row>
    <row r="303" spans="5:12">
      <c r="E303" s="101"/>
      <c r="F303" s="101"/>
      <c r="G303" s="28"/>
      <c r="H303" s="28"/>
      <c r="I303" s="28"/>
      <c r="J303" s="28"/>
      <c r="K303" s="28"/>
      <c r="L303" s="28"/>
    </row>
    <row r="304" spans="5:12">
      <c r="E304" s="101"/>
      <c r="F304" s="101"/>
      <c r="G304" s="28"/>
      <c r="H304" s="28"/>
      <c r="I304" s="28"/>
      <c r="J304" s="28"/>
      <c r="K304" s="28"/>
      <c r="L304" s="28"/>
    </row>
    <row r="305" spans="5:12">
      <c r="E305" s="101"/>
      <c r="F305" s="101"/>
      <c r="G305" s="28"/>
      <c r="H305" s="28"/>
      <c r="I305" s="28"/>
      <c r="J305" s="28"/>
      <c r="K305" s="28"/>
      <c r="L305" s="28"/>
    </row>
    <row r="306" spans="5:12">
      <c r="E306" s="101"/>
      <c r="F306" s="101"/>
      <c r="G306" s="28"/>
      <c r="H306" s="28"/>
      <c r="I306" s="28"/>
      <c r="J306" s="28"/>
      <c r="K306" s="28"/>
      <c r="L306" s="28"/>
    </row>
    <row r="307" spans="5:12">
      <c r="E307" s="101"/>
      <c r="F307" s="101"/>
      <c r="G307" s="28"/>
      <c r="H307" s="28"/>
      <c r="I307" s="28"/>
      <c r="J307" s="28"/>
      <c r="K307" s="28"/>
      <c r="L307" s="28"/>
    </row>
    <row r="308" spans="5:12">
      <c r="E308" s="101"/>
      <c r="F308" s="101"/>
      <c r="G308" s="28"/>
      <c r="H308" s="28"/>
      <c r="I308" s="28"/>
      <c r="J308" s="28"/>
      <c r="K308" s="28"/>
      <c r="L308" s="28"/>
    </row>
    <row r="309" spans="5:12">
      <c r="E309" s="101"/>
      <c r="F309" s="101"/>
      <c r="G309" s="28"/>
      <c r="H309" s="28"/>
      <c r="I309" s="28"/>
      <c r="J309" s="28"/>
      <c r="K309" s="28"/>
      <c r="L309" s="28"/>
    </row>
    <row r="310" spans="5:12">
      <c r="E310" s="101"/>
      <c r="F310" s="101"/>
      <c r="G310" s="28"/>
      <c r="H310" s="28"/>
      <c r="I310" s="28"/>
      <c r="J310" s="28"/>
      <c r="K310" s="28"/>
      <c r="L310" s="28"/>
    </row>
    <row r="311" spans="5:12">
      <c r="E311" s="101"/>
      <c r="F311" s="101"/>
      <c r="G311" s="28"/>
      <c r="H311" s="28"/>
      <c r="I311" s="28"/>
      <c r="J311" s="28"/>
      <c r="K311" s="28"/>
      <c r="L311" s="28"/>
    </row>
    <row r="312" spans="5:12">
      <c r="E312" s="101"/>
      <c r="F312" s="101"/>
      <c r="G312" s="28"/>
      <c r="H312" s="28"/>
      <c r="I312" s="28"/>
      <c r="J312" s="28"/>
      <c r="K312" s="28"/>
      <c r="L312" s="28"/>
    </row>
    <row r="313" spans="5:12">
      <c r="E313" s="101"/>
      <c r="F313" s="101"/>
      <c r="G313" s="28"/>
      <c r="H313" s="28"/>
      <c r="I313" s="28"/>
      <c r="J313" s="28"/>
      <c r="K313" s="28"/>
      <c r="L313" s="28"/>
    </row>
    <row r="314" spans="5:12">
      <c r="E314" s="101"/>
      <c r="F314" s="101"/>
      <c r="G314" s="28"/>
      <c r="H314" s="28"/>
      <c r="I314" s="28"/>
      <c r="J314" s="28"/>
      <c r="K314" s="28"/>
      <c r="L314" s="28"/>
    </row>
    <row r="315" spans="5:12">
      <c r="E315" s="101"/>
      <c r="F315" s="101"/>
      <c r="G315" s="28"/>
      <c r="H315" s="28"/>
      <c r="I315" s="28"/>
      <c r="J315" s="28"/>
      <c r="K315" s="28"/>
      <c r="L315" s="28"/>
    </row>
    <row r="316" spans="5:12">
      <c r="E316" s="101"/>
      <c r="F316" s="101"/>
      <c r="G316" s="28"/>
      <c r="H316" s="28"/>
      <c r="I316" s="28"/>
      <c r="J316" s="28"/>
      <c r="K316" s="28"/>
      <c r="L316" s="28"/>
    </row>
    <row r="317" spans="5:12">
      <c r="E317" s="101"/>
      <c r="F317" s="101"/>
      <c r="G317" s="28"/>
      <c r="H317" s="28"/>
      <c r="I317" s="28"/>
      <c r="J317" s="28"/>
      <c r="K317" s="28"/>
      <c r="L317" s="28"/>
    </row>
  </sheetData>
  <mergeCells count="21">
    <mergeCell ref="A62:B62"/>
    <mergeCell ref="A76:B76"/>
    <mergeCell ref="A78:B78"/>
    <mergeCell ref="A84:B84"/>
    <mergeCell ref="A90:B90"/>
    <mergeCell ref="A48:B48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1:B41"/>
  </mergeCells>
  <pageMargins left="0.7" right="0.7" top="0.75" bottom="0.75" header="0.3" footer="0.3"/>
  <pageSetup paperSize="9" scale="3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0B3F-250F-4C47-B765-8D69F313E8B5}">
  <dimension ref="A5:M317"/>
  <sheetViews>
    <sheetView topLeftCell="A10" zoomScale="115" zoomScaleNormal="115" workbookViewId="0">
      <selection activeCell="K35" sqref="K35"/>
    </sheetView>
  </sheetViews>
  <sheetFormatPr baseColWidth="10" defaultRowHeight="11.25"/>
  <cols>
    <col min="1" max="1" width="52.140625" style="28" customWidth="1"/>
    <col min="2" max="2" width="11.42578125" style="28"/>
    <col min="3" max="4" width="12.5703125" style="28" customWidth="1"/>
    <col min="5" max="5" width="18" style="102" customWidth="1"/>
    <col min="6" max="6" width="15.7109375" style="102" customWidth="1"/>
    <col min="7" max="7" width="19" style="27" customWidth="1"/>
    <col min="8" max="8" width="16.7109375" style="27" customWidth="1"/>
    <col min="9" max="9" width="15.5703125" style="27" customWidth="1"/>
    <col min="10" max="10" width="19" style="27" customWidth="1"/>
    <col min="11" max="11" width="16.7109375" style="27" customWidth="1"/>
    <col min="12" max="12" width="15.85546875" style="27" customWidth="1"/>
    <col min="13" max="13" width="14.7109375" style="28" bestFit="1" customWidth="1"/>
    <col min="14" max="253" width="11.42578125" style="28"/>
    <col min="254" max="254" width="12" style="28" customWidth="1"/>
    <col min="255" max="255" width="11.42578125" style="28"/>
    <col min="256" max="256" width="6.140625" style="28" customWidth="1"/>
    <col min="257" max="257" width="7.42578125" style="28" customWidth="1"/>
    <col min="258" max="258" width="24.7109375" style="28" customWidth="1"/>
    <col min="259" max="260" width="12.5703125" style="28" customWidth="1"/>
    <col min="261" max="261" width="18" style="28" customWidth="1"/>
    <col min="262" max="262" width="15.7109375" style="28" customWidth="1"/>
    <col min="263" max="263" width="19" style="28" customWidth="1"/>
    <col min="264" max="264" width="16.7109375" style="28" customWidth="1"/>
    <col min="265" max="265" width="15.5703125" style="28" customWidth="1"/>
    <col min="266" max="266" width="19" style="28" customWidth="1"/>
    <col min="267" max="267" width="16.7109375" style="28" customWidth="1"/>
    <col min="268" max="268" width="15.85546875" style="28" customWidth="1"/>
    <col min="269" max="269" width="14.7109375" style="28" bestFit="1" customWidth="1"/>
    <col min="270" max="509" width="11.42578125" style="28"/>
    <col min="510" max="510" width="12" style="28" customWidth="1"/>
    <col min="511" max="511" width="11.42578125" style="28"/>
    <col min="512" max="512" width="6.140625" style="28" customWidth="1"/>
    <col min="513" max="513" width="7.42578125" style="28" customWidth="1"/>
    <col min="514" max="514" width="24.7109375" style="28" customWidth="1"/>
    <col min="515" max="516" width="12.5703125" style="28" customWidth="1"/>
    <col min="517" max="517" width="18" style="28" customWidth="1"/>
    <col min="518" max="518" width="15.7109375" style="28" customWidth="1"/>
    <col min="519" max="519" width="19" style="28" customWidth="1"/>
    <col min="520" max="520" width="16.7109375" style="28" customWidth="1"/>
    <col min="521" max="521" width="15.5703125" style="28" customWidth="1"/>
    <col min="522" max="522" width="19" style="28" customWidth="1"/>
    <col min="523" max="523" width="16.7109375" style="28" customWidth="1"/>
    <col min="524" max="524" width="15.85546875" style="28" customWidth="1"/>
    <col min="525" max="525" width="14.7109375" style="28" bestFit="1" customWidth="1"/>
    <col min="526" max="765" width="11.42578125" style="28"/>
    <col min="766" max="766" width="12" style="28" customWidth="1"/>
    <col min="767" max="767" width="11.42578125" style="28"/>
    <col min="768" max="768" width="6.140625" style="28" customWidth="1"/>
    <col min="769" max="769" width="7.42578125" style="28" customWidth="1"/>
    <col min="770" max="770" width="24.7109375" style="28" customWidth="1"/>
    <col min="771" max="772" width="12.5703125" style="28" customWidth="1"/>
    <col min="773" max="773" width="18" style="28" customWidth="1"/>
    <col min="774" max="774" width="15.7109375" style="28" customWidth="1"/>
    <col min="775" max="775" width="19" style="28" customWidth="1"/>
    <col min="776" max="776" width="16.7109375" style="28" customWidth="1"/>
    <col min="777" max="777" width="15.5703125" style="28" customWidth="1"/>
    <col min="778" max="778" width="19" style="28" customWidth="1"/>
    <col min="779" max="779" width="16.7109375" style="28" customWidth="1"/>
    <col min="780" max="780" width="15.85546875" style="28" customWidth="1"/>
    <col min="781" max="781" width="14.7109375" style="28" bestFit="1" customWidth="1"/>
    <col min="782" max="1021" width="11.42578125" style="28"/>
    <col min="1022" max="1022" width="12" style="28" customWidth="1"/>
    <col min="1023" max="1023" width="11.42578125" style="28"/>
    <col min="1024" max="1024" width="6.140625" style="28" customWidth="1"/>
    <col min="1025" max="1025" width="7.42578125" style="28" customWidth="1"/>
    <col min="1026" max="1026" width="24.7109375" style="28" customWidth="1"/>
    <col min="1027" max="1028" width="12.5703125" style="28" customWidth="1"/>
    <col min="1029" max="1029" width="18" style="28" customWidth="1"/>
    <col min="1030" max="1030" width="15.7109375" style="28" customWidth="1"/>
    <col min="1031" max="1031" width="19" style="28" customWidth="1"/>
    <col min="1032" max="1032" width="16.7109375" style="28" customWidth="1"/>
    <col min="1033" max="1033" width="15.5703125" style="28" customWidth="1"/>
    <col min="1034" max="1034" width="19" style="28" customWidth="1"/>
    <col min="1035" max="1035" width="16.7109375" style="28" customWidth="1"/>
    <col min="1036" max="1036" width="15.85546875" style="28" customWidth="1"/>
    <col min="1037" max="1037" width="14.7109375" style="28" bestFit="1" customWidth="1"/>
    <col min="1038" max="1277" width="11.42578125" style="28"/>
    <col min="1278" max="1278" width="12" style="28" customWidth="1"/>
    <col min="1279" max="1279" width="11.42578125" style="28"/>
    <col min="1280" max="1280" width="6.140625" style="28" customWidth="1"/>
    <col min="1281" max="1281" width="7.42578125" style="28" customWidth="1"/>
    <col min="1282" max="1282" width="24.7109375" style="28" customWidth="1"/>
    <col min="1283" max="1284" width="12.5703125" style="28" customWidth="1"/>
    <col min="1285" max="1285" width="18" style="28" customWidth="1"/>
    <col min="1286" max="1286" width="15.7109375" style="28" customWidth="1"/>
    <col min="1287" max="1287" width="19" style="28" customWidth="1"/>
    <col min="1288" max="1288" width="16.7109375" style="28" customWidth="1"/>
    <col min="1289" max="1289" width="15.5703125" style="28" customWidth="1"/>
    <col min="1290" max="1290" width="19" style="28" customWidth="1"/>
    <col min="1291" max="1291" width="16.7109375" style="28" customWidth="1"/>
    <col min="1292" max="1292" width="15.85546875" style="28" customWidth="1"/>
    <col min="1293" max="1293" width="14.7109375" style="28" bestFit="1" customWidth="1"/>
    <col min="1294" max="1533" width="11.42578125" style="28"/>
    <col min="1534" max="1534" width="12" style="28" customWidth="1"/>
    <col min="1535" max="1535" width="11.42578125" style="28"/>
    <col min="1536" max="1536" width="6.140625" style="28" customWidth="1"/>
    <col min="1537" max="1537" width="7.42578125" style="28" customWidth="1"/>
    <col min="1538" max="1538" width="24.7109375" style="28" customWidth="1"/>
    <col min="1539" max="1540" width="12.5703125" style="28" customWidth="1"/>
    <col min="1541" max="1541" width="18" style="28" customWidth="1"/>
    <col min="1542" max="1542" width="15.7109375" style="28" customWidth="1"/>
    <col min="1543" max="1543" width="19" style="28" customWidth="1"/>
    <col min="1544" max="1544" width="16.7109375" style="28" customWidth="1"/>
    <col min="1545" max="1545" width="15.5703125" style="28" customWidth="1"/>
    <col min="1546" max="1546" width="19" style="28" customWidth="1"/>
    <col min="1547" max="1547" width="16.7109375" style="28" customWidth="1"/>
    <col min="1548" max="1548" width="15.85546875" style="28" customWidth="1"/>
    <col min="1549" max="1549" width="14.7109375" style="28" bestFit="1" customWidth="1"/>
    <col min="1550" max="1789" width="11.42578125" style="28"/>
    <col min="1790" max="1790" width="12" style="28" customWidth="1"/>
    <col min="1791" max="1791" width="11.42578125" style="28"/>
    <col min="1792" max="1792" width="6.140625" style="28" customWidth="1"/>
    <col min="1793" max="1793" width="7.42578125" style="28" customWidth="1"/>
    <col min="1794" max="1794" width="24.7109375" style="28" customWidth="1"/>
    <col min="1795" max="1796" width="12.5703125" style="28" customWidth="1"/>
    <col min="1797" max="1797" width="18" style="28" customWidth="1"/>
    <col min="1798" max="1798" width="15.7109375" style="28" customWidth="1"/>
    <col min="1799" max="1799" width="19" style="28" customWidth="1"/>
    <col min="1800" max="1800" width="16.7109375" style="28" customWidth="1"/>
    <col min="1801" max="1801" width="15.5703125" style="28" customWidth="1"/>
    <col min="1802" max="1802" width="19" style="28" customWidth="1"/>
    <col min="1803" max="1803" width="16.7109375" style="28" customWidth="1"/>
    <col min="1804" max="1804" width="15.85546875" style="28" customWidth="1"/>
    <col min="1805" max="1805" width="14.7109375" style="28" bestFit="1" customWidth="1"/>
    <col min="1806" max="2045" width="11.42578125" style="28"/>
    <col min="2046" max="2046" width="12" style="28" customWidth="1"/>
    <col min="2047" max="2047" width="11.42578125" style="28"/>
    <col min="2048" max="2048" width="6.140625" style="28" customWidth="1"/>
    <col min="2049" max="2049" width="7.42578125" style="28" customWidth="1"/>
    <col min="2050" max="2050" width="24.7109375" style="28" customWidth="1"/>
    <col min="2051" max="2052" width="12.5703125" style="28" customWidth="1"/>
    <col min="2053" max="2053" width="18" style="28" customWidth="1"/>
    <col min="2054" max="2054" width="15.7109375" style="28" customWidth="1"/>
    <col min="2055" max="2055" width="19" style="28" customWidth="1"/>
    <col min="2056" max="2056" width="16.7109375" style="28" customWidth="1"/>
    <col min="2057" max="2057" width="15.5703125" style="28" customWidth="1"/>
    <col min="2058" max="2058" width="19" style="28" customWidth="1"/>
    <col min="2059" max="2059" width="16.7109375" style="28" customWidth="1"/>
    <col min="2060" max="2060" width="15.85546875" style="28" customWidth="1"/>
    <col min="2061" max="2061" width="14.7109375" style="28" bestFit="1" customWidth="1"/>
    <col min="2062" max="2301" width="11.42578125" style="28"/>
    <col min="2302" max="2302" width="12" style="28" customWidth="1"/>
    <col min="2303" max="2303" width="11.42578125" style="28"/>
    <col min="2304" max="2304" width="6.140625" style="28" customWidth="1"/>
    <col min="2305" max="2305" width="7.42578125" style="28" customWidth="1"/>
    <col min="2306" max="2306" width="24.7109375" style="28" customWidth="1"/>
    <col min="2307" max="2308" width="12.5703125" style="28" customWidth="1"/>
    <col min="2309" max="2309" width="18" style="28" customWidth="1"/>
    <col min="2310" max="2310" width="15.7109375" style="28" customWidth="1"/>
    <col min="2311" max="2311" width="19" style="28" customWidth="1"/>
    <col min="2312" max="2312" width="16.7109375" style="28" customWidth="1"/>
    <col min="2313" max="2313" width="15.5703125" style="28" customWidth="1"/>
    <col min="2314" max="2314" width="19" style="28" customWidth="1"/>
    <col min="2315" max="2315" width="16.7109375" style="28" customWidth="1"/>
    <col min="2316" max="2316" width="15.85546875" style="28" customWidth="1"/>
    <col min="2317" max="2317" width="14.7109375" style="28" bestFit="1" customWidth="1"/>
    <col min="2318" max="2557" width="11.42578125" style="28"/>
    <col min="2558" max="2558" width="12" style="28" customWidth="1"/>
    <col min="2559" max="2559" width="11.42578125" style="28"/>
    <col min="2560" max="2560" width="6.140625" style="28" customWidth="1"/>
    <col min="2561" max="2561" width="7.42578125" style="28" customWidth="1"/>
    <col min="2562" max="2562" width="24.7109375" style="28" customWidth="1"/>
    <col min="2563" max="2564" width="12.5703125" style="28" customWidth="1"/>
    <col min="2565" max="2565" width="18" style="28" customWidth="1"/>
    <col min="2566" max="2566" width="15.7109375" style="28" customWidth="1"/>
    <col min="2567" max="2567" width="19" style="28" customWidth="1"/>
    <col min="2568" max="2568" width="16.7109375" style="28" customWidth="1"/>
    <col min="2569" max="2569" width="15.5703125" style="28" customWidth="1"/>
    <col min="2570" max="2570" width="19" style="28" customWidth="1"/>
    <col min="2571" max="2571" width="16.7109375" style="28" customWidth="1"/>
    <col min="2572" max="2572" width="15.85546875" style="28" customWidth="1"/>
    <col min="2573" max="2573" width="14.7109375" style="28" bestFit="1" customWidth="1"/>
    <col min="2574" max="2813" width="11.42578125" style="28"/>
    <col min="2814" max="2814" width="12" style="28" customWidth="1"/>
    <col min="2815" max="2815" width="11.42578125" style="28"/>
    <col min="2816" max="2816" width="6.140625" style="28" customWidth="1"/>
    <col min="2817" max="2817" width="7.42578125" style="28" customWidth="1"/>
    <col min="2818" max="2818" width="24.7109375" style="28" customWidth="1"/>
    <col min="2819" max="2820" width="12.5703125" style="28" customWidth="1"/>
    <col min="2821" max="2821" width="18" style="28" customWidth="1"/>
    <col min="2822" max="2822" width="15.7109375" style="28" customWidth="1"/>
    <col min="2823" max="2823" width="19" style="28" customWidth="1"/>
    <col min="2824" max="2824" width="16.7109375" style="28" customWidth="1"/>
    <col min="2825" max="2825" width="15.5703125" style="28" customWidth="1"/>
    <col min="2826" max="2826" width="19" style="28" customWidth="1"/>
    <col min="2827" max="2827" width="16.7109375" style="28" customWidth="1"/>
    <col min="2828" max="2828" width="15.85546875" style="28" customWidth="1"/>
    <col min="2829" max="2829" width="14.7109375" style="28" bestFit="1" customWidth="1"/>
    <col min="2830" max="3069" width="11.42578125" style="28"/>
    <col min="3070" max="3070" width="12" style="28" customWidth="1"/>
    <col min="3071" max="3071" width="11.42578125" style="28"/>
    <col min="3072" max="3072" width="6.140625" style="28" customWidth="1"/>
    <col min="3073" max="3073" width="7.42578125" style="28" customWidth="1"/>
    <col min="3074" max="3074" width="24.7109375" style="28" customWidth="1"/>
    <col min="3075" max="3076" width="12.5703125" style="28" customWidth="1"/>
    <col min="3077" max="3077" width="18" style="28" customWidth="1"/>
    <col min="3078" max="3078" width="15.7109375" style="28" customWidth="1"/>
    <col min="3079" max="3079" width="19" style="28" customWidth="1"/>
    <col min="3080" max="3080" width="16.7109375" style="28" customWidth="1"/>
    <col min="3081" max="3081" width="15.5703125" style="28" customWidth="1"/>
    <col min="3082" max="3082" width="19" style="28" customWidth="1"/>
    <col min="3083" max="3083" width="16.7109375" style="28" customWidth="1"/>
    <col min="3084" max="3084" width="15.85546875" style="28" customWidth="1"/>
    <col min="3085" max="3085" width="14.7109375" style="28" bestFit="1" customWidth="1"/>
    <col min="3086" max="3325" width="11.42578125" style="28"/>
    <col min="3326" max="3326" width="12" style="28" customWidth="1"/>
    <col min="3327" max="3327" width="11.42578125" style="28"/>
    <col min="3328" max="3328" width="6.140625" style="28" customWidth="1"/>
    <col min="3329" max="3329" width="7.42578125" style="28" customWidth="1"/>
    <col min="3330" max="3330" width="24.7109375" style="28" customWidth="1"/>
    <col min="3331" max="3332" width="12.5703125" style="28" customWidth="1"/>
    <col min="3333" max="3333" width="18" style="28" customWidth="1"/>
    <col min="3334" max="3334" width="15.7109375" style="28" customWidth="1"/>
    <col min="3335" max="3335" width="19" style="28" customWidth="1"/>
    <col min="3336" max="3336" width="16.7109375" style="28" customWidth="1"/>
    <col min="3337" max="3337" width="15.5703125" style="28" customWidth="1"/>
    <col min="3338" max="3338" width="19" style="28" customWidth="1"/>
    <col min="3339" max="3339" width="16.7109375" style="28" customWidth="1"/>
    <col min="3340" max="3340" width="15.85546875" style="28" customWidth="1"/>
    <col min="3341" max="3341" width="14.7109375" style="28" bestFit="1" customWidth="1"/>
    <col min="3342" max="3581" width="11.42578125" style="28"/>
    <col min="3582" max="3582" width="12" style="28" customWidth="1"/>
    <col min="3583" max="3583" width="11.42578125" style="28"/>
    <col min="3584" max="3584" width="6.140625" style="28" customWidth="1"/>
    <col min="3585" max="3585" width="7.42578125" style="28" customWidth="1"/>
    <col min="3586" max="3586" width="24.7109375" style="28" customWidth="1"/>
    <col min="3587" max="3588" width="12.5703125" style="28" customWidth="1"/>
    <col min="3589" max="3589" width="18" style="28" customWidth="1"/>
    <col min="3590" max="3590" width="15.7109375" style="28" customWidth="1"/>
    <col min="3591" max="3591" width="19" style="28" customWidth="1"/>
    <col min="3592" max="3592" width="16.7109375" style="28" customWidth="1"/>
    <col min="3593" max="3593" width="15.5703125" style="28" customWidth="1"/>
    <col min="3594" max="3594" width="19" style="28" customWidth="1"/>
    <col min="3595" max="3595" width="16.7109375" style="28" customWidth="1"/>
    <col min="3596" max="3596" width="15.85546875" style="28" customWidth="1"/>
    <col min="3597" max="3597" width="14.7109375" style="28" bestFit="1" customWidth="1"/>
    <col min="3598" max="3837" width="11.42578125" style="28"/>
    <col min="3838" max="3838" width="12" style="28" customWidth="1"/>
    <col min="3839" max="3839" width="11.42578125" style="28"/>
    <col min="3840" max="3840" width="6.140625" style="28" customWidth="1"/>
    <col min="3841" max="3841" width="7.42578125" style="28" customWidth="1"/>
    <col min="3842" max="3842" width="24.7109375" style="28" customWidth="1"/>
    <col min="3843" max="3844" width="12.5703125" style="28" customWidth="1"/>
    <col min="3845" max="3845" width="18" style="28" customWidth="1"/>
    <col min="3846" max="3846" width="15.7109375" style="28" customWidth="1"/>
    <col min="3847" max="3847" width="19" style="28" customWidth="1"/>
    <col min="3848" max="3848" width="16.7109375" style="28" customWidth="1"/>
    <col min="3849" max="3849" width="15.5703125" style="28" customWidth="1"/>
    <col min="3850" max="3850" width="19" style="28" customWidth="1"/>
    <col min="3851" max="3851" width="16.7109375" style="28" customWidth="1"/>
    <col min="3852" max="3852" width="15.85546875" style="28" customWidth="1"/>
    <col min="3853" max="3853" width="14.7109375" style="28" bestFit="1" customWidth="1"/>
    <col min="3854" max="4093" width="11.42578125" style="28"/>
    <col min="4094" max="4094" width="12" style="28" customWidth="1"/>
    <col min="4095" max="4095" width="11.42578125" style="28"/>
    <col min="4096" max="4096" width="6.140625" style="28" customWidth="1"/>
    <col min="4097" max="4097" width="7.42578125" style="28" customWidth="1"/>
    <col min="4098" max="4098" width="24.7109375" style="28" customWidth="1"/>
    <col min="4099" max="4100" width="12.5703125" style="28" customWidth="1"/>
    <col min="4101" max="4101" width="18" style="28" customWidth="1"/>
    <col min="4102" max="4102" width="15.7109375" style="28" customWidth="1"/>
    <col min="4103" max="4103" width="19" style="28" customWidth="1"/>
    <col min="4104" max="4104" width="16.7109375" style="28" customWidth="1"/>
    <col min="4105" max="4105" width="15.5703125" style="28" customWidth="1"/>
    <col min="4106" max="4106" width="19" style="28" customWidth="1"/>
    <col min="4107" max="4107" width="16.7109375" style="28" customWidth="1"/>
    <col min="4108" max="4108" width="15.85546875" style="28" customWidth="1"/>
    <col min="4109" max="4109" width="14.7109375" style="28" bestFit="1" customWidth="1"/>
    <col min="4110" max="4349" width="11.42578125" style="28"/>
    <col min="4350" max="4350" width="12" style="28" customWidth="1"/>
    <col min="4351" max="4351" width="11.42578125" style="28"/>
    <col min="4352" max="4352" width="6.140625" style="28" customWidth="1"/>
    <col min="4353" max="4353" width="7.42578125" style="28" customWidth="1"/>
    <col min="4354" max="4354" width="24.7109375" style="28" customWidth="1"/>
    <col min="4355" max="4356" width="12.5703125" style="28" customWidth="1"/>
    <col min="4357" max="4357" width="18" style="28" customWidth="1"/>
    <col min="4358" max="4358" width="15.7109375" style="28" customWidth="1"/>
    <col min="4359" max="4359" width="19" style="28" customWidth="1"/>
    <col min="4360" max="4360" width="16.7109375" style="28" customWidth="1"/>
    <col min="4361" max="4361" width="15.5703125" style="28" customWidth="1"/>
    <col min="4362" max="4362" width="19" style="28" customWidth="1"/>
    <col min="4363" max="4363" width="16.7109375" style="28" customWidth="1"/>
    <col min="4364" max="4364" width="15.85546875" style="28" customWidth="1"/>
    <col min="4365" max="4365" width="14.7109375" style="28" bestFit="1" customWidth="1"/>
    <col min="4366" max="4605" width="11.42578125" style="28"/>
    <col min="4606" max="4606" width="12" style="28" customWidth="1"/>
    <col min="4607" max="4607" width="11.42578125" style="28"/>
    <col min="4608" max="4608" width="6.140625" style="28" customWidth="1"/>
    <col min="4609" max="4609" width="7.42578125" style="28" customWidth="1"/>
    <col min="4610" max="4610" width="24.7109375" style="28" customWidth="1"/>
    <col min="4611" max="4612" width="12.5703125" style="28" customWidth="1"/>
    <col min="4613" max="4613" width="18" style="28" customWidth="1"/>
    <col min="4614" max="4614" width="15.7109375" style="28" customWidth="1"/>
    <col min="4615" max="4615" width="19" style="28" customWidth="1"/>
    <col min="4616" max="4616" width="16.7109375" style="28" customWidth="1"/>
    <col min="4617" max="4617" width="15.5703125" style="28" customWidth="1"/>
    <col min="4618" max="4618" width="19" style="28" customWidth="1"/>
    <col min="4619" max="4619" width="16.7109375" style="28" customWidth="1"/>
    <col min="4620" max="4620" width="15.85546875" style="28" customWidth="1"/>
    <col min="4621" max="4621" width="14.7109375" style="28" bestFit="1" customWidth="1"/>
    <col min="4622" max="4861" width="11.42578125" style="28"/>
    <col min="4862" max="4862" width="12" style="28" customWidth="1"/>
    <col min="4863" max="4863" width="11.42578125" style="28"/>
    <col min="4864" max="4864" width="6.140625" style="28" customWidth="1"/>
    <col min="4865" max="4865" width="7.42578125" style="28" customWidth="1"/>
    <col min="4866" max="4866" width="24.7109375" style="28" customWidth="1"/>
    <col min="4867" max="4868" width="12.5703125" style="28" customWidth="1"/>
    <col min="4869" max="4869" width="18" style="28" customWidth="1"/>
    <col min="4870" max="4870" width="15.7109375" style="28" customWidth="1"/>
    <col min="4871" max="4871" width="19" style="28" customWidth="1"/>
    <col min="4872" max="4872" width="16.7109375" style="28" customWidth="1"/>
    <col min="4873" max="4873" width="15.5703125" style="28" customWidth="1"/>
    <col min="4874" max="4874" width="19" style="28" customWidth="1"/>
    <col min="4875" max="4875" width="16.7109375" style="28" customWidth="1"/>
    <col min="4876" max="4876" width="15.85546875" style="28" customWidth="1"/>
    <col min="4877" max="4877" width="14.7109375" style="28" bestFit="1" customWidth="1"/>
    <col min="4878" max="5117" width="11.42578125" style="28"/>
    <col min="5118" max="5118" width="12" style="28" customWidth="1"/>
    <col min="5119" max="5119" width="11.42578125" style="28"/>
    <col min="5120" max="5120" width="6.140625" style="28" customWidth="1"/>
    <col min="5121" max="5121" width="7.42578125" style="28" customWidth="1"/>
    <col min="5122" max="5122" width="24.7109375" style="28" customWidth="1"/>
    <col min="5123" max="5124" width="12.5703125" style="28" customWidth="1"/>
    <col min="5125" max="5125" width="18" style="28" customWidth="1"/>
    <col min="5126" max="5126" width="15.7109375" style="28" customWidth="1"/>
    <col min="5127" max="5127" width="19" style="28" customWidth="1"/>
    <col min="5128" max="5128" width="16.7109375" style="28" customWidth="1"/>
    <col min="5129" max="5129" width="15.5703125" style="28" customWidth="1"/>
    <col min="5130" max="5130" width="19" style="28" customWidth="1"/>
    <col min="5131" max="5131" width="16.7109375" style="28" customWidth="1"/>
    <col min="5132" max="5132" width="15.85546875" style="28" customWidth="1"/>
    <col min="5133" max="5133" width="14.7109375" style="28" bestFit="1" customWidth="1"/>
    <col min="5134" max="5373" width="11.42578125" style="28"/>
    <col min="5374" max="5374" width="12" style="28" customWidth="1"/>
    <col min="5375" max="5375" width="11.42578125" style="28"/>
    <col min="5376" max="5376" width="6.140625" style="28" customWidth="1"/>
    <col min="5377" max="5377" width="7.42578125" style="28" customWidth="1"/>
    <col min="5378" max="5378" width="24.7109375" style="28" customWidth="1"/>
    <col min="5379" max="5380" width="12.5703125" style="28" customWidth="1"/>
    <col min="5381" max="5381" width="18" style="28" customWidth="1"/>
    <col min="5382" max="5382" width="15.7109375" style="28" customWidth="1"/>
    <col min="5383" max="5383" width="19" style="28" customWidth="1"/>
    <col min="5384" max="5384" width="16.7109375" style="28" customWidth="1"/>
    <col min="5385" max="5385" width="15.5703125" style="28" customWidth="1"/>
    <col min="5386" max="5386" width="19" style="28" customWidth="1"/>
    <col min="5387" max="5387" width="16.7109375" style="28" customWidth="1"/>
    <col min="5388" max="5388" width="15.85546875" style="28" customWidth="1"/>
    <col min="5389" max="5389" width="14.7109375" style="28" bestFit="1" customWidth="1"/>
    <col min="5390" max="5629" width="11.42578125" style="28"/>
    <col min="5630" max="5630" width="12" style="28" customWidth="1"/>
    <col min="5631" max="5631" width="11.42578125" style="28"/>
    <col min="5632" max="5632" width="6.140625" style="28" customWidth="1"/>
    <col min="5633" max="5633" width="7.42578125" style="28" customWidth="1"/>
    <col min="5634" max="5634" width="24.7109375" style="28" customWidth="1"/>
    <col min="5635" max="5636" width="12.5703125" style="28" customWidth="1"/>
    <col min="5637" max="5637" width="18" style="28" customWidth="1"/>
    <col min="5638" max="5638" width="15.7109375" style="28" customWidth="1"/>
    <col min="5639" max="5639" width="19" style="28" customWidth="1"/>
    <col min="5640" max="5640" width="16.7109375" style="28" customWidth="1"/>
    <col min="5641" max="5641" width="15.5703125" style="28" customWidth="1"/>
    <col min="5642" max="5642" width="19" style="28" customWidth="1"/>
    <col min="5643" max="5643" width="16.7109375" style="28" customWidth="1"/>
    <col min="5644" max="5644" width="15.85546875" style="28" customWidth="1"/>
    <col min="5645" max="5645" width="14.7109375" style="28" bestFit="1" customWidth="1"/>
    <col min="5646" max="5885" width="11.42578125" style="28"/>
    <col min="5886" max="5886" width="12" style="28" customWidth="1"/>
    <col min="5887" max="5887" width="11.42578125" style="28"/>
    <col min="5888" max="5888" width="6.140625" style="28" customWidth="1"/>
    <col min="5889" max="5889" width="7.42578125" style="28" customWidth="1"/>
    <col min="5890" max="5890" width="24.7109375" style="28" customWidth="1"/>
    <col min="5891" max="5892" width="12.5703125" style="28" customWidth="1"/>
    <col min="5893" max="5893" width="18" style="28" customWidth="1"/>
    <col min="5894" max="5894" width="15.7109375" style="28" customWidth="1"/>
    <col min="5895" max="5895" width="19" style="28" customWidth="1"/>
    <col min="5896" max="5896" width="16.7109375" style="28" customWidth="1"/>
    <col min="5897" max="5897" width="15.5703125" style="28" customWidth="1"/>
    <col min="5898" max="5898" width="19" style="28" customWidth="1"/>
    <col min="5899" max="5899" width="16.7109375" style="28" customWidth="1"/>
    <col min="5900" max="5900" width="15.85546875" style="28" customWidth="1"/>
    <col min="5901" max="5901" width="14.7109375" style="28" bestFit="1" customWidth="1"/>
    <col min="5902" max="6141" width="11.42578125" style="28"/>
    <col min="6142" max="6142" width="12" style="28" customWidth="1"/>
    <col min="6143" max="6143" width="11.42578125" style="28"/>
    <col min="6144" max="6144" width="6.140625" style="28" customWidth="1"/>
    <col min="6145" max="6145" width="7.42578125" style="28" customWidth="1"/>
    <col min="6146" max="6146" width="24.7109375" style="28" customWidth="1"/>
    <col min="6147" max="6148" width="12.5703125" style="28" customWidth="1"/>
    <col min="6149" max="6149" width="18" style="28" customWidth="1"/>
    <col min="6150" max="6150" width="15.7109375" style="28" customWidth="1"/>
    <col min="6151" max="6151" width="19" style="28" customWidth="1"/>
    <col min="6152" max="6152" width="16.7109375" style="28" customWidth="1"/>
    <col min="6153" max="6153" width="15.5703125" style="28" customWidth="1"/>
    <col min="6154" max="6154" width="19" style="28" customWidth="1"/>
    <col min="6155" max="6155" width="16.7109375" style="28" customWidth="1"/>
    <col min="6156" max="6156" width="15.85546875" style="28" customWidth="1"/>
    <col min="6157" max="6157" width="14.7109375" style="28" bestFit="1" customWidth="1"/>
    <col min="6158" max="6397" width="11.42578125" style="28"/>
    <col min="6398" max="6398" width="12" style="28" customWidth="1"/>
    <col min="6399" max="6399" width="11.42578125" style="28"/>
    <col min="6400" max="6400" width="6.140625" style="28" customWidth="1"/>
    <col min="6401" max="6401" width="7.42578125" style="28" customWidth="1"/>
    <col min="6402" max="6402" width="24.7109375" style="28" customWidth="1"/>
    <col min="6403" max="6404" width="12.5703125" style="28" customWidth="1"/>
    <col min="6405" max="6405" width="18" style="28" customWidth="1"/>
    <col min="6406" max="6406" width="15.7109375" style="28" customWidth="1"/>
    <col min="6407" max="6407" width="19" style="28" customWidth="1"/>
    <col min="6408" max="6408" width="16.7109375" style="28" customWidth="1"/>
    <col min="6409" max="6409" width="15.5703125" style="28" customWidth="1"/>
    <col min="6410" max="6410" width="19" style="28" customWidth="1"/>
    <col min="6411" max="6411" width="16.7109375" style="28" customWidth="1"/>
    <col min="6412" max="6412" width="15.85546875" style="28" customWidth="1"/>
    <col min="6413" max="6413" width="14.7109375" style="28" bestFit="1" customWidth="1"/>
    <col min="6414" max="6653" width="11.42578125" style="28"/>
    <col min="6654" max="6654" width="12" style="28" customWidth="1"/>
    <col min="6655" max="6655" width="11.42578125" style="28"/>
    <col min="6656" max="6656" width="6.140625" style="28" customWidth="1"/>
    <col min="6657" max="6657" width="7.42578125" style="28" customWidth="1"/>
    <col min="6658" max="6658" width="24.7109375" style="28" customWidth="1"/>
    <col min="6659" max="6660" width="12.5703125" style="28" customWidth="1"/>
    <col min="6661" max="6661" width="18" style="28" customWidth="1"/>
    <col min="6662" max="6662" width="15.7109375" style="28" customWidth="1"/>
    <col min="6663" max="6663" width="19" style="28" customWidth="1"/>
    <col min="6664" max="6664" width="16.7109375" style="28" customWidth="1"/>
    <col min="6665" max="6665" width="15.5703125" style="28" customWidth="1"/>
    <col min="6666" max="6666" width="19" style="28" customWidth="1"/>
    <col min="6667" max="6667" width="16.7109375" style="28" customWidth="1"/>
    <col min="6668" max="6668" width="15.85546875" style="28" customWidth="1"/>
    <col min="6669" max="6669" width="14.7109375" style="28" bestFit="1" customWidth="1"/>
    <col min="6670" max="6909" width="11.42578125" style="28"/>
    <col min="6910" max="6910" width="12" style="28" customWidth="1"/>
    <col min="6911" max="6911" width="11.42578125" style="28"/>
    <col min="6912" max="6912" width="6.140625" style="28" customWidth="1"/>
    <col min="6913" max="6913" width="7.42578125" style="28" customWidth="1"/>
    <col min="6914" max="6914" width="24.7109375" style="28" customWidth="1"/>
    <col min="6915" max="6916" width="12.5703125" style="28" customWidth="1"/>
    <col min="6917" max="6917" width="18" style="28" customWidth="1"/>
    <col min="6918" max="6918" width="15.7109375" style="28" customWidth="1"/>
    <col min="6919" max="6919" width="19" style="28" customWidth="1"/>
    <col min="6920" max="6920" width="16.7109375" style="28" customWidth="1"/>
    <col min="6921" max="6921" width="15.5703125" style="28" customWidth="1"/>
    <col min="6922" max="6922" width="19" style="28" customWidth="1"/>
    <col min="6923" max="6923" width="16.7109375" style="28" customWidth="1"/>
    <col min="6924" max="6924" width="15.85546875" style="28" customWidth="1"/>
    <col min="6925" max="6925" width="14.7109375" style="28" bestFit="1" customWidth="1"/>
    <col min="6926" max="7165" width="11.42578125" style="28"/>
    <col min="7166" max="7166" width="12" style="28" customWidth="1"/>
    <col min="7167" max="7167" width="11.42578125" style="28"/>
    <col min="7168" max="7168" width="6.140625" style="28" customWidth="1"/>
    <col min="7169" max="7169" width="7.42578125" style="28" customWidth="1"/>
    <col min="7170" max="7170" width="24.7109375" style="28" customWidth="1"/>
    <col min="7171" max="7172" width="12.5703125" style="28" customWidth="1"/>
    <col min="7173" max="7173" width="18" style="28" customWidth="1"/>
    <col min="7174" max="7174" width="15.7109375" style="28" customWidth="1"/>
    <col min="7175" max="7175" width="19" style="28" customWidth="1"/>
    <col min="7176" max="7176" width="16.7109375" style="28" customWidth="1"/>
    <col min="7177" max="7177" width="15.5703125" style="28" customWidth="1"/>
    <col min="7178" max="7178" width="19" style="28" customWidth="1"/>
    <col min="7179" max="7179" width="16.7109375" style="28" customWidth="1"/>
    <col min="7180" max="7180" width="15.85546875" style="28" customWidth="1"/>
    <col min="7181" max="7181" width="14.7109375" style="28" bestFit="1" customWidth="1"/>
    <col min="7182" max="7421" width="11.42578125" style="28"/>
    <col min="7422" max="7422" width="12" style="28" customWidth="1"/>
    <col min="7423" max="7423" width="11.42578125" style="28"/>
    <col min="7424" max="7424" width="6.140625" style="28" customWidth="1"/>
    <col min="7425" max="7425" width="7.42578125" style="28" customWidth="1"/>
    <col min="7426" max="7426" width="24.7109375" style="28" customWidth="1"/>
    <col min="7427" max="7428" width="12.5703125" style="28" customWidth="1"/>
    <col min="7429" max="7429" width="18" style="28" customWidth="1"/>
    <col min="7430" max="7430" width="15.7109375" style="28" customWidth="1"/>
    <col min="7431" max="7431" width="19" style="28" customWidth="1"/>
    <col min="7432" max="7432" width="16.7109375" style="28" customWidth="1"/>
    <col min="7433" max="7433" width="15.5703125" style="28" customWidth="1"/>
    <col min="7434" max="7434" width="19" style="28" customWidth="1"/>
    <col min="7435" max="7435" width="16.7109375" style="28" customWidth="1"/>
    <col min="7436" max="7436" width="15.85546875" style="28" customWidth="1"/>
    <col min="7437" max="7437" width="14.7109375" style="28" bestFit="1" customWidth="1"/>
    <col min="7438" max="7677" width="11.42578125" style="28"/>
    <col min="7678" max="7678" width="12" style="28" customWidth="1"/>
    <col min="7679" max="7679" width="11.42578125" style="28"/>
    <col min="7680" max="7680" width="6.140625" style="28" customWidth="1"/>
    <col min="7681" max="7681" width="7.42578125" style="28" customWidth="1"/>
    <col min="7682" max="7682" width="24.7109375" style="28" customWidth="1"/>
    <col min="7683" max="7684" width="12.5703125" style="28" customWidth="1"/>
    <col min="7685" max="7685" width="18" style="28" customWidth="1"/>
    <col min="7686" max="7686" width="15.7109375" style="28" customWidth="1"/>
    <col min="7687" max="7687" width="19" style="28" customWidth="1"/>
    <col min="7688" max="7688" width="16.7109375" style="28" customWidth="1"/>
    <col min="7689" max="7689" width="15.5703125" style="28" customWidth="1"/>
    <col min="7690" max="7690" width="19" style="28" customWidth="1"/>
    <col min="7691" max="7691" width="16.7109375" style="28" customWidth="1"/>
    <col min="7692" max="7692" width="15.85546875" style="28" customWidth="1"/>
    <col min="7693" max="7693" width="14.7109375" style="28" bestFit="1" customWidth="1"/>
    <col min="7694" max="7933" width="11.42578125" style="28"/>
    <col min="7934" max="7934" width="12" style="28" customWidth="1"/>
    <col min="7935" max="7935" width="11.42578125" style="28"/>
    <col min="7936" max="7936" width="6.140625" style="28" customWidth="1"/>
    <col min="7937" max="7937" width="7.42578125" style="28" customWidth="1"/>
    <col min="7938" max="7938" width="24.7109375" style="28" customWidth="1"/>
    <col min="7939" max="7940" width="12.5703125" style="28" customWidth="1"/>
    <col min="7941" max="7941" width="18" style="28" customWidth="1"/>
    <col min="7942" max="7942" width="15.7109375" style="28" customWidth="1"/>
    <col min="7943" max="7943" width="19" style="28" customWidth="1"/>
    <col min="7944" max="7944" width="16.7109375" style="28" customWidth="1"/>
    <col min="7945" max="7945" width="15.5703125" style="28" customWidth="1"/>
    <col min="7946" max="7946" width="19" style="28" customWidth="1"/>
    <col min="7947" max="7947" width="16.7109375" style="28" customWidth="1"/>
    <col min="7948" max="7948" width="15.85546875" style="28" customWidth="1"/>
    <col min="7949" max="7949" width="14.7109375" style="28" bestFit="1" customWidth="1"/>
    <col min="7950" max="8189" width="11.42578125" style="28"/>
    <col min="8190" max="8190" width="12" style="28" customWidth="1"/>
    <col min="8191" max="8191" width="11.42578125" style="28"/>
    <col min="8192" max="8192" width="6.140625" style="28" customWidth="1"/>
    <col min="8193" max="8193" width="7.42578125" style="28" customWidth="1"/>
    <col min="8194" max="8194" width="24.7109375" style="28" customWidth="1"/>
    <col min="8195" max="8196" width="12.5703125" style="28" customWidth="1"/>
    <col min="8197" max="8197" width="18" style="28" customWidth="1"/>
    <col min="8198" max="8198" width="15.7109375" style="28" customWidth="1"/>
    <col min="8199" max="8199" width="19" style="28" customWidth="1"/>
    <col min="8200" max="8200" width="16.7109375" style="28" customWidth="1"/>
    <col min="8201" max="8201" width="15.5703125" style="28" customWidth="1"/>
    <col min="8202" max="8202" width="19" style="28" customWidth="1"/>
    <col min="8203" max="8203" width="16.7109375" style="28" customWidth="1"/>
    <col min="8204" max="8204" width="15.85546875" style="28" customWidth="1"/>
    <col min="8205" max="8205" width="14.7109375" style="28" bestFit="1" customWidth="1"/>
    <col min="8206" max="8445" width="11.42578125" style="28"/>
    <col min="8446" max="8446" width="12" style="28" customWidth="1"/>
    <col min="8447" max="8447" width="11.42578125" style="28"/>
    <col min="8448" max="8448" width="6.140625" style="28" customWidth="1"/>
    <col min="8449" max="8449" width="7.42578125" style="28" customWidth="1"/>
    <col min="8450" max="8450" width="24.7109375" style="28" customWidth="1"/>
    <col min="8451" max="8452" width="12.5703125" style="28" customWidth="1"/>
    <col min="8453" max="8453" width="18" style="28" customWidth="1"/>
    <col min="8454" max="8454" width="15.7109375" style="28" customWidth="1"/>
    <col min="8455" max="8455" width="19" style="28" customWidth="1"/>
    <col min="8456" max="8456" width="16.7109375" style="28" customWidth="1"/>
    <col min="8457" max="8457" width="15.5703125" style="28" customWidth="1"/>
    <col min="8458" max="8458" width="19" style="28" customWidth="1"/>
    <col min="8459" max="8459" width="16.7109375" style="28" customWidth="1"/>
    <col min="8460" max="8460" width="15.85546875" style="28" customWidth="1"/>
    <col min="8461" max="8461" width="14.7109375" style="28" bestFit="1" customWidth="1"/>
    <col min="8462" max="8701" width="11.42578125" style="28"/>
    <col min="8702" max="8702" width="12" style="28" customWidth="1"/>
    <col min="8703" max="8703" width="11.42578125" style="28"/>
    <col min="8704" max="8704" width="6.140625" style="28" customWidth="1"/>
    <col min="8705" max="8705" width="7.42578125" style="28" customWidth="1"/>
    <col min="8706" max="8706" width="24.7109375" style="28" customWidth="1"/>
    <col min="8707" max="8708" width="12.5703125" style="28" customWidth="1"/>
    <col min="8709" max="8709" width="18" style="28" customWidth="1"/>
    <col min="8710" max="8710" width="15.7109375" style="28" customWidth="1"/>
    <col min="8711" max="8711" width="19" style="28" customWidth="1"/>
    <col min="8712" max="8712" width="16.7109375" style="28" customWidth="1"/>
    <col min="8713" max="8713" width="15.5703125" style="28" customWidth="1"/>
    <col min="8714" max="8714" width="19" style="28" customWidth="1"/>
    <col min="8715" max="8715" width="16.7109375" style="28" customWidth="1"/>
    <col min="8716" max="8716" width="15.85546875" style="28" customWidth="1"/>
    <col min="8717" max="8717" width="14.7109375" style="28" bestFit="1" customWidth="1"/>
    <col min="8718" max="8957" width="11.42578125" style="28"/>
    <col min="8958" max="8958" width="12" style="28" customWidth="1"/>
    <col min="8959" max="8959" width="11.42578125" style="28"/>
    <col min="8960" max="8960" width="6.140625" style="28" customWidth="1"/>
    <col min="8961" max="8961" width="7.42578125" style="28" customWidth="1"/>
    <col min="8962" max="8962" width="24.7109375" style="28" customWidth="1"/>
    <col min="8963" max="8964" width="12.5703125" style="28" customWidth="1"/>
    <col min="8965" max="8965" width="18" style="28" customWidth="1"/>
    <col min="8966" max="8966" width="15.7109375" style="28" customWidth="1"/>
    <col min="8967" max="8967" width="19" style="28" customWidth="1"/>
    <col min="8968" max="8968" width="16.7109375" style="28" customWidth="1"/>
    <col min="8969" max="8969" width="15.5703125" style="28" customWidth="1"/>
    <col min="8970" max="8970" width="19" style="28" customWidth="1"/>
    <col min="8971" max="8971" width="16.7109375" style="28" customWidth="1"/>
    <col min="8972" max="8972" width="15.85546875" style="28" customWidth="1"/>
    <col min="8973" max="8973" width="14.7109375" style="28" bestFit="1" customWidth="1"/>
    <col min="8974" max="9213" width="11.42578125" style="28"/>
    <col min="9214" max="9214" width="12" style="28" customWidth="1"/>
    <col min="9215" max="9215" width="11.42578125" style="28"/>
    <col min="9216" max="9216" width="6.140625" style="28" customWidth="1"/>
    <col min="9217" max="9217" width="7.42578125" style="28" customWidth="1"/>
    <col min="9218" max="9218" width="24.7109375" style="28" customWidth="1"/>
    <col min="9219" max="9220" width="12.5703125" style="28" customWidth="1"/>
    <col min="9221" max="9221" width="18" style="28" customWidth="1"/>
    <col min="9222" max="9222" width="15.7109375" style="28" customWidth="1"/>
    <col min="9223" max="9223" width="19" style="28" customWidth="1"/>
    <col min="9224" max="9224" width="16.7109375" style="28" customWidth="1"/>
    <col min="9225" max="9225" width="15.5703125" style="28" customWidth="1"/>
    <col min="9226" max="9226" width="19" style="28" customWidth="1"/>
    <col min="9227" max="9227" width="16.7109375" style="28" customWidth="1"/>
    <col min="9228" max="9228" width="15.85546875" style="28" customWidth="1"/>
    <col min="9229" max="9229" width="14.7109375" style="28" bestFit="1" customWidth="1"/>
    <col min="9230" max="9469" width="11.42578125" style="28"/>
    <col min="9470" max="9470" width="12" style="28" customWidth="1"/>
    <col min="9471" max="9471" width="11.42578125" style="28"/>
    <col min="9472" max="9472" width="6.140625" style="28" customWidth="1"/>
    <col min="9473" max="9473" width="7.42578125" style="28" customWidth="1"/>
    <col min="9474" max="9474" width="24.7109375" style="28" customWidth="1"/>
    <col min="9475" max="9476" width="12.5703125" style="28" customWidth="1"/>
    <col min="9477" max="9477" width="18" style="28" customWidth="1"/>
    <col min="9478" max="9478" width="15.7109375" style="28" customWidth="1"/>
    <col min="9479" max="9479" width="19" style="28" customWidth="1"/>
    <col min="9480" max="9480" width="16.7109375" style="28" customWidth="1"/>
    <col min="9481" max="9481" width="15.5703125" style="28" customWidth="1"/>
    <col min="9482" max="9482" width="19" style="28" customWidth="1"/>
    <col min="9483" max="9483" width="16.7109375" style="28" customWidth="1"/>
    <col min="9484" max="9484" width="15.85546875" style="28" customWidth="1"/>
    <col min="9485" max="9485" width="14.7109375" style="28" bestFit="1" customWidth="1"/>
    <col min="9486" max="9725" width="11.42578125" style="28"/>
    <col min="9726" max="9726" width="12" style="28" customWidth="1"/>
    <col min="9727" max="9727" width="11.42578125" style="28"/>
    <col min="9728" max="9728" width="6.140625" style="28" customWidth="1"/>
    <col min="9729" max="9729" width="7.42578125" style="28" customWidth="1"/>
    <col min="9730" max="9730" width="24.7109375" style="28" customWidth="1"/>
    <col min="9731" max="9732" width="12.5703125" style="28" customWidth="1"/>
    <col min="9733" max="9733" width="18" style="28" customWidth="1"/>
    <col min="9734" max="9734" width="15.7109375" style="28" customWidth="1"/>
    <col min="9735" max="9735" width="19" style="28" customWidth="1"/>
    <col min="9736" max="9736" width="16.7109375" style="28" customWidth="1"/>
    <col min="9737" max="9737" width="15.5703125" style="28" customWidth="1"/>
    <col min="9738" max="9738" width="19" style="28" customWidth="1"/>
    <col min="9739" max="9739" width="16.7109375" style="28" customWidth="1"/>
    <col min="9740" max="9740" width="15.85546875" style="28" customWidth="1"/>
    <col min="9741" max="9741" width="14.7109375" style="28" bestFit="1" customWidth="1"/>
    <col min="9742" max="9981" width="11.42578125" style="28"/>
    <col min="9982" max="9982" width="12" style="28" customWidth="1"/>
    <col min="9983" max="9983" width="11.42578125" style="28"/>
    <col min="9984" max="9984" width="6.140625" style="28" customWidth="1"/>
    <col min="9985" max="9985" width="7.42578125" style="28" customWidth="1"/>
    <col min="9986" max="9986" width="24.7109375" style="28" customWidth="1"/>
    <col min="9987" max="9988" width="12.5703125" style="28" customWidth="1"/>
    <col min="9989" max="9989" width="18" style="28" customWidth="1"/>
    <col min="9990" max="9990" width="15.7109375" style="28" customWidth="1"/>
    <col min="9991" max="9991" width="19" style="28" customWidth="1"/>
    <col min="9992" max="9992" width="16.7109375" style="28" customWidth="1"/>
    <col min="9993" max="9993" width="15.5703125" style="28" customWidth="1"/>
    <col min="9994" max="9994" width="19" style="28" customWidth="1"/>
    <col min="9995" max="9995" width="16.7109375" style="28" customWidth="1"/>
    <col min="9996" max="9996" width="15.85546875" style="28" customWidth="1"/>
    <col min="9997" max="9997" width="14.7109375" style="28" bestFit="1" customWidth="1"/>
    <col min="9998" max="10237" width="11.42578125" style="28"/>
    <col min="10238" max="10238" width="12" style="28" customWidth="1"/>
    <col min="10239" max="10239" width="11.42578125" style="28"/>
    <col min="10240" max="10240" width="6.140625" style="28" customWidth="1"/>
    <col min="10241" max="10241" width="7.42578125" style="28" customWidth="1"/>
    <col min="10242" max="10242" width="24.7109375" style="28" customWidth="1"/>
    <col min="10243" max="10244" width="12.5703125" style="28" customWidth="1"/>
    <col min="10245" max="10245" width="18" style="28" customWidth="1"/>
    <col min="10246" max="10246" width="15.7109375" style="28" customWidth="1"/>
    <col min="10247" max="10247" width="19" style="28" customWidth="1"/>
    <col min="10248" max="10248" width="16.7109375" style="28" customWidth="1"/>
    <col min="10249" max="10249" width="15.5703125" style="28" customWidth="1"/>
    <col min="10250" max="10250" width="19" style="28" customWidth="1"/>
    <col min="10251" max="10251" width="16.7109375" style="28" customWidth="1"/>
    <col min="10252" max="10252" width="15.85546875" style="28" customWidth="1"/>
    <col min="10253" max="10253" width="14.7109375" style="28" bestFit="1" customWidth="1"/>
    <col min="10254" max="10493" width="11.42578125" style="28"/>
    <col min="10494" max="10494" width="12" style="28" customWidth="1"/>
    <col min="10495" max="10495" width="11.42578125" style="28"/>
    <col min="10496" max="10496" width="6.140625" style="28" customWidth="1"/>
    <col min="10497" max="10497" width="7.42578125" style="28" customWidth="1"/>
    <col min="10498" max="10498" width="24.7109375" style="28" customWidth="1"/>
    <col min="10499" max="10500" width="12.5703125" style="28" customWidth="1"/>
    <col min="10501" max="10501" width="18" style="28" customWidth="1"/>
    <col min="10502" max="10502" width="15.7109375" style="28" customWidth="1"/>
    <col min="10503" max="10503" width="19" style="28" customWidth="1"/>
    <col min="10504" max="10504" width="16.7109375" style="28" customWidth="1"/>
    <col min="10505" max="10505" width="15.5703125" style="28" customWidth="1"/>
    <col min="10506" max="10506" width="19" style="28" customWidth="1"/>
    <col min="10507" max="10507" width="16.7109375" style="28" customWidth="1"/>
    <col min="10508" max="10508" width="15.85546875" style="28" customWidth="1"/>
    <col min="10509" max="10509" width="14.7109375" style="28" bestFit="1" customWidth="1"/>
    <col min="10510" max="10749" width="11.42578125" style="28"/>
    <col min="10750" max="10750" width="12" style="28" customWidth="1"/>
    <col min="10751" max="10751" width="11.42578125" style="28"/>
    <col min="10752" max="10752" width="6.140625" style="28" customWidth="1"/>
    <col min="10753" max="10753" width="7.42578125" style="28" customWidth="1"/>
    <col min="10754" max="10754" width="24.7109375" style="28" customWidth="1"/>
    <col min="10755" max="10756" width="12.5703125" style="28" customWidth="1"/>
    <col min="10757" max="10757" width="18" style="28" customWidth="1"/>
    <col min="10758" max="10758" width="15.7109375" style="28" customWidth="1"/>
    <col min="10759" max="10759" width="19" style="28" customWidth="1"/>
    <col min="10760" max="10760" width="16.7109375" style="28" customWidth="1"/>
    <col min="10761" max="10761" width="15.5703125" style="28" customWidth="1"/>
    <col min="10762" max="10762" width="19" style="28" customWidth="1"/>
    <col min="10763" max="10763" width="16.7109375" style="28" customWidth="1"/>
    <col min="10764" max="10764" width="15.85546875" style="28" customWidth="1"/>
    <col min="10765" max="10765" width="14.7109375" style="28" bestFit="1" customWidth="1"/>
    <col min="10766" max="11005" width="11.42578125" style="28"/>
    <col min="11006" max="11006" width="12" style="28" customWidth="1"/>
    <col min="11007" max="11007" width="11.42578125" style="28"/>
    <col min="11008" max="11008" width="6.140625" style="28" customWidth="1"/>
    <col min="11009" max="11009" width="7.42578125" style="28" customWidth="1"/>
    <col min="11010" max="11010" width="24.7109375" style="28" customWidth="1"/>
    <col min="11011" max="11012" width="12.5703125" style="28" customWidth="1"/>
    <col min="11013" max="11013" width="18" style="28" customWidth="1"/>
    <col min="11014" max="11014" width="15.7109375" style="28" customWidth="1"/>
    <col min="11015" max="11015" width="19" style="28" customWidth="1"/>
    <col min="11016" max="11016" width="16.7109375" style="28" customWidth="1"/>
    <col min="11017" max="11017" width="15.5703125" style="28" customWidth="1"/>
    <col min="11018" max="11018" width="19" style="28" customWidth="1"/>
    <col min="11019" max="11019" width="16.7109375" style="28" customWidth="1"/>
    <col min="11020" max="11020" width="15.85546875" style="28" customWidth="1"/>
    <col min="11021" max="11021" width="14.7109375" style="28" bestFit="1" customWidth="1"/>
    <col min="11022" max="11261" width="11.42578125" style="28"/>
    <col min="11262" max="11262" width="12" style="28" customWidth="1"/>
    <col min="11263" max="11263" width="11.42578125" style="28"/>
    <col min="11264" max="11264" width="6.140625" style="28" customWidth="1"/>
    <col min="11265" max="11265" width="7.42578125" style="28" customWidth="1"/>
    <col min="11266" max="11266" width="24.7109375" style="28" customWidth="1"/>
    <col min="11267" max="11268" width="12.5703125" style="28" customWidth="1"/>
    <col min="11269" max="11269" width="18" style="28" customWidth="1"/>
    <col min="11270" max="11270" width="15.7109375" style="28" customWidth="1"/>
    <col min="11271" max="11271" width="19" style="28" customWidth="1"/>
    <col min="11272" max="11272" width="16.7109375" style="28" customWidth="1"/>
    <col min="11273" max="11273" width="15.5703125" style="28" customWidth="1"/>
    <col min="11274" max="11274" width="19" style="28" customWidth="1"/>
    <col min="11275" max="11275" width="16.7109375" style="28" customWidth="1"/>
    <col min="11276" max="11276" width="15.85546875" style="28" customWidth="1"/>
    <col min="11277" max="11277" width="14.7109375" style="28" bestFit="1" customWidth="1"/>
    <col min="11278" max="11517" width="11.42578125" style="28"/>
    <col min="11518" max="11518" width="12" style="28" customWidth="1"/>
    <col min="11519" max="11519" width="11.42578125" style="28"/>
    <col min="11520" max="11520" width="6.140625" style="28" customWidth="1"/>
    <col min="11521" max="11521" width="7.42578125" style="28" customWidth="1"/>
    <col min="11522" max="11522" width="24.7109375" style="28" customWidth="1"/>
    <col min="11523" max="11524" width="12.5703125" style="28" customWidth="1"/>
    <col min="11525" max="11525" width="18" style="28" customWidth="1"/>
    <col min="11526" max="11526" width="15.7109375" style="28" customWidth="1"/>
    <col min="11527" max="11527" width="19" style="28" customWidth="1"/>
    <col min="11528" max="11528" width="16.7109375" style="28" customWidth="1"/>
    <col min="11529" max="11529" width="15.5703125" style="28" customWidth="1"/>
    <col min="11530" max="11530" width="19" style="28" customWidth="1"/>
    <col min="11531" max="11531" width="16.7109375" style="28" customWidth="1"/>
    <col min="11532" max="11532" width="15.85546875" style="28" customWidth="1"/>
    <col min="11533" max="11533" width="14.7109375" style="28" bestFit="1" customWidth="1"/>
    <col min="11534" max="11773" width="11.42578125" style="28"/>
    <col min="11774" max="11774" width="12" style="28" customWidth="1"/>
    <col min="11775" max="11775" width="11.42578125" style="28"/>
    <col min="11776" max="11776" width="6.140625" style="28" customWidth="1"/>
    <col min="11777" max="11777" width="7.42578125" style="28" customWidth="1"/>
    <col min="11778" max="11778" width="24.7109375" style="28" customWidth="1"/>
    <col min="11779" max="11780" width="12.5703125" style="28" customWidth="1"/>
    <col min="11781" max="11781" width="18" style="28" customWidth="1"/>
    <col min="11782" max="11782" width="15.7109375" style="28" customWidth="1"/>
    <col min="11783" max="11783" width="19" style="28" customWidth="1"/>
    <col min="11784" max="11784" width="16.7109375" style="28" customWidth="1"/>
    <col min="11785" max="11785" width="15.5703125" style="28" customWidth="1"/>
    <col min="11786" max="11786" width="19" style="28" customWidth="1"/>
    <col min="11787" max="11787" width="16.7109375" style="28" customWidth="1"/>
    <col min="11788" max="11788" width="15.85546875" style="28" customWidth="1"/>
    <col min="11789" max="11789" width="14.7109375" style="28" bestFit="1" customWidth="1"/>
    <col min="11790" max="12029" width="11.42578125" style="28"/>
    <col min="12030" max="12030" width="12" style="28" customWidth="1"/>
    <col min="12031" max="12031" width="11.42578125" style="28"/>
    <col min="12032" max="12032" width="6.140625" style="28" customWidth="1"/>
    <col min="12033" max="12033" width="7.42578125" style="28" customWidth="1"/>
    <col min="12034" max="12034" width="24.7109375" style="28" customWidth="1"/>
    <col min="12035" max="12036" width="12.5703125" style="28" customWidth="1"/>
    <col min="12037" max="12037" width="18" style="28" customWidth="1"/>
    <col min="12038" max="12038" width="15.7109375" style="28" customWidth="1"/>
    <col min="12039" max="12039" width="19" style="28" customWidth="1"/>
    <col min="12040" max="12040" width="16.7109375" style="28" customWidth="1"/>
    <col min="12041" max="12041" width="15.5703125" style="28" customWidth="1"/>
    <col min="12042" max="12042" width="19" style="28" customWidth="1"/>
    <col min="12043" max="12043" width="16.7109375" style="28" customWidth="1"/>
    <col min="12044" max="12044" width="15.85546875" style="28" customWidth="1"/>
    <col min="12045" max="12045" width="14.7109375" style="28" bestFit="1" customWidth="1"/>
    <col min="12046" max="12285" width="11.42578125" style="28"/>
    <col min="12286" max="12286" width="12" style="28" customWidth="1"/>
    <col min="12287" max="12287" width="11.42578125" style="28"/>
    <col min="12288" max="12288" width="6.140625" style="28" customWidth="1"/>
    <col min="12289" max="12289" width="7.42578125" style="28" customWidth="1"/>
    <col min="12290" max="12290" width="24.7109375" style="28" customWidth="1"/>
    <col min="12291" max="12292" width="12.5703125" style="28" customWidth="1"/>
    <col min="12293" max="12293" width="18" style="28" customWidth="1"/>
    <col min="12294" max="12294" width="15.7109375" style="28" customWidth="1"/>
    <col min="12295" max="12295" width="19" style="28" customWidth="1"/>
    <col min="12296" max="12296" width="16.7109375" style="28" customWidth="1"/>
    <col min="12297" max="12297" width="15.5703125" style="28" customWidth="1"/>
    <col min="12298" max="12298" width="19" style="28" customWidth="1"/>
    <col min="12299" max="12299" width="16.7109375" style="28" customWidth="1"/>
    <col min="12300" max="12300" width="15.85546875" style="28" customWidth="1"/>
    <col min="12301" max="12301" width="14.7109375" style="28" bestFit="1" customWidth="1"/>
    <col min="12302" max="12541" width="11.42578125" style="28"/>
    <col min="12542" max="12542" width="12" style="28" customWidth="1"/>
    <col min="12543" max="12543" width="11.42578125" style="28"/>
    <col min="12544" max="12544" width="6.140625" style="28" customWidth="1"/>
    <col min="12545" max="12545" width="7.42578125" style="28" customWidth="1"/>
    <col min="12546" max="12546" width="24.7109375" style="28" customWidth="1"/>
    <col min="12547" max="12548" width="12.5703125" style="28" customWidth="1"/>
    <col min="12549" max="12549" width="18" style="28" customWidth="1"/>
    <col min="12550" max="12550" width="15.7109375" style="28" customWidth="1"/>
    <col min="12551" max="12551" width="19" style="28" customWidth="1"/>
    <col min="12552" max="12552" width="16.7109375" style="28" customWidth="1"/>
    <col min="12553" max="12553" width="15.5703125" style="28" customWidth="1"/>
    <col min="12554" max="12554" width="19" style="28" customWidth="1"/>
    <col min="12555" max="12555" width="16.7109375" style="28" customWidth="1"/>
    <col min="12556" max="12556" width="15.85546875" style="28" customWidth="1"/>
    <col min="12557" max="12557" width="14.7109375" style="28" bestFit="1" customWidth="1"/>
    <col min="12558" max="12797" width="11.42578125" style="28"/>
    <col min="12798" max="12798" width="12" style="28" customWidth="1"/>
    <col min="12799" max="12799" width="11.42578125" style="28"/>
    <col min="12800" max="12800" width="6.140625" style="28" customWidth="1"/>
    <col min="12801" max="12801" width="7.42578125" style="28" customWidth="1"/>
    <col min="12802" max="12802" width="24.7109375" style="28" customWidth="1"/>
    <col min="12803" max="12804" width="12.5703125" style="28" customWidth="1"/>
    <col min="12805" max="12805" width="18" style="28" customWidth="1"/>
    <col min="12806" max="12806" width="15.7109375" style="28" customWidth="1"/>
    <col min="12807" max="12807" width="19" style="28" customWidth="1"/>
    <col min="12808" max="12808" width="16.7109375" style="28" customWidth="1"/>
    <col min="12809" max="12809" width="15.5703125" style="28" customWidth="1"/>
    <col min="12810" max="12810" width="19" style="28" customWidth="1"/>
    <col min="12811" max="12811" width="16.7109375" style="28" customWidth="1"/>
    <col min="12812" max="12812" width="15.85546875" style="28" customWidth="1"/>
    <col min="12813" max="12813" width="14.7109375" style="28" bestFit="1" customWidth="1"/>
    <col min="12814" max="13053" width="11.42578125" style="28"/>
    <col min="13054" max="13054" width="12" style="28" customWidth="1"/>
    <col min="13055" max="13055" width="11.42578125" style="28"/>
    <col min="13056" max="13056" width="6.140625" style="28" customWidth="1"/>
    <col min="13057" max="13057" width="7.42578125" style="28" customWidth="1"/>
    <col min="13058" max="13058" width="24.7109375" style="28" customWidth="1"/>
    <col min="13059" max="13060" width="12.5703125" style="28" customWidth="1"/>
    <col min="13061" max="13061" width="18" style="28" customWidth="1"/>
    <col min="13062" max="13062" width="15.7109375" style="28" customWidth="1"/>
    <col min="13063" max="13063" width="19" style="28" customWidth="1"/>
    <col min="13064" max="13064" width="16.7109375" style="28" customWidth="1"/>
    <col min="13065" max="13065" width="15.5703125" style="28" customWidth="1"/>
    <col min="13066" max="13066" width="19" style="28" customWidth="1"/>
    <col min="13067" max="13067" width="16.7109375" style="28" customWidth="1"/>
    <col min="13068" max="13068" width="15.85546875" style="28" customWidth="1"/>
    <col min="13069" max="13069" width="14.7109375" style="28" bestFit="1" customWidth="1"/>
    <col min="13070" max="13309" width="11.42578125" style="28"/>
    <col min="13310" max="13310" width="12" style="28" customWidth="1"/>
    <col min="13311" max="13311" width="11.42578125" style="28"/>
    <col min="13312" max="13312" width="6.140625" style="28" customWidth="1"/>
    <col min="13313" max="13313" width="7.42578125" style="28" customWidth="1"/>
    <col min="13314" max="13314" width="24.7109375" style="28" customWidth="1"/>
    <col min="13315" max="13316" width="12.5703125" style="28" customWidth="1"/>
    <col min="13317" max="13317" width="18" style="28" customWidth="1"/>
    <col min="13318" max="13318" width="15.7109375" style="28" customWidth="1"/>
    <col min="13319" max="13319" width="19" style="28" customWidth="1"/>
    <col min="13320" max="13320" width="16.7109375" style="28" customWidth="1"/>
    <col min="13321" max="13321" width="15.5703125" style="28" customWidth="1"/>
    <col min="13322" max="13322" width="19" style="28" customWidth="1"/>
    <col min="13323" max="13323" width="16.7109375" style="28" customWidth="1"/>
    <col min="13324" max="13324" width="15.85546875" style="28" customWidth="1"/>
    <col min="13325" max="13325" width="14.7109375" style="28" bestFit="1" customWidth="1"/>
    <col min="13326" max="13565" width="11.42578125" style="28"/>
    <col min="13566" max="13566" width="12" style="28" customWidth="1"/>
    <col min="13567" max="13567" width="11.42578125" style="28"/>
    <col min="13568" max="13568" width="6.140625" style="28" customWidth="1"/>
    <col min="13569" max="13569" width="7.42578125" style="28" customWidth="1"/>
    <col min="13570" max="13570" width="24.7109375" style="28" customWidth="1"/>
    <col min="13571" max="13572" width="12.5703125" style="28" customWidth="1"/>
    <col min="13573" max="13573" width="18" style="28" customWidth="1"/>
    <col min="13574" max="13574" width="15.7109375" style="28" customWidth="1"/>
    <col min="13575" max="13575" width="19" style="28" customWidth="1"/>
    <col min="13576" max="13576" width="16.7109375" style="28" customWidth="1"/>
    <col min="13577" max="13577" width="15.5703125" style="28" customWidth="1"/>
    <col min="13578" max="13578" width="19" style="28" customWidth="1"/>
    <col min="13579" max="13579" width="16.7109375" style="28" customWidth="1"/>
    <col min="13580" max="13580" width="15.85546875" style="28" customWidth="1"/>
    <col min="13581" max="13581" width="14.7109375" style="28" bestFit="1" customWidth="1"/>
    <col min="13582" max="13821" width="11.42578125" style="28"/>
    <col min="13822" max="13822" width="12" style="28" customWidth="1"/>
    <col min="13823" max="13823" width="11.42578125" style="28"/>
    <col min="13824" max="13824" width="6.140625" style="28" customWidth="1"/>
    <col min="13825" max="13825" width="7.42578125" style="28" customWidth="1"/>
    <col min="13826" max="13826" width="24.7109375" style="28" customWidth="1"/>
    <col min="13827" max="13828" width="12.5703125" style="28" customWidth="1"/>
    <col min="13829" max="13829" width="18" style="28" customWidth="1"/>
    <col min="13830" max="13830" width="15.7109375" style="28" customWidth="1"/>
    <col min="13831" max="13831" width="19" style="28" customWidth="1"/>
    <col min="13832" max="13832" width="16.7109375" style="28" customWidth="1"/>
    <col min="13833" max="13833" width="15.5703125" style="28" customWidth="1"/>
    <col min="13834" max="13834" width="19" style="28" customWidth="1"/>
    <col min="13835" max="13835" width="16.7109375" style="28" customWidth="1"/>
    <col min="13836" max="13836" width="15.85546875" style="28" customWidth="1"/>
    <col min="13837" max="13837" width="14.7109375" style="28" bestFit="1" customWidth="1"/>
    <col min="13838" max="14077" width="11.42578125" style="28"/>
    <col min="14078" max="14078" width="12" style="28" customWidth="1"/>
    <col min="14079" max="14079" width="11.42578125" style="28"/>
    <col min="14080" max="14080" width="6.140625" style="28" customWidth="1"/>
    <col min="14081" max="14081" width="7.42578125" style="28" customWidth="1"/>
    <col min="14082" max="14082" width="24.7109375" style="28" customWidth="1"/>
    <col min="14083" max="14084" width="12.5703125" style="28" customWidth="1"/>
    <col min="14085" max="14085" width="18" style="28" customWidth="1"/>
    <col min="14086" max="14086" width="15.7109375" style="28" customWidth="1"/>
    <col min="14087" max="14087" width="19" style="28" customWidth="1"/>
    <col min="14088" max="14088" width="16.7109375" style="28" customWidth="1"/>
    <col min="14089" max="14089" width="15.5703125" style="28" customWidth="1"/>
    <col min="14090" max="14090" width="19" style="28" customWidth="1"/>
    <col min="14091" max="14091" width="16.7109375" style="28" customWidth="1"/>
    <col min="14092" max="14092" width="15.85546875" style="28" customWidth="1"/>
    <col min="14093" max="14093" width="14.7109375" style="28" bestFit="1" customWidth="1"/>
    <col min="14094" max="14333" width="11.42578125" style="28"/>
    <col min="14334" max="14334" width="12" style="28" customWidth="1"/>
    <col min="14335" max="14335" width="11.42578125" style="28"/>
    <col min="14336" max="14336" width="6.140625" style="28" customWidth="1"/>
    <col min="14337" max="14337" width="7.42578125" style="28" customWidth="1"/>
    <col min="14338" max="14338" width="24.7109375" style="28" customWidth="1"/>
    <col min="14339" max="14340" width="12.5703125" style="28" customWidth="1"/>
    <col min="14341" max="14341" width="18" style="28" customWidth="1"/>
    <col min="14342" max="14342" width="15.7109375" style="28" customWidth="1"/>
    <col min="14343" max="14343" width="19" style="28" customWidth="1"/>
    <col min="14344" max="14344" width="16.7109375" style="28" customWidth="1"/>
    <col min="14345" max="14345" width="15.5703125" style="28" customWidth="1"/>
    <col min="14346" max="14346" width="19" style="28" customWidth="1"/>
    <col min="14347" max="14347" width="16.7109375" style="28" customWidth="1"/>
    <col min="14348" max="14348" width="15.85546875" style="28" customWidth="1"/>
    <col min="14349" max="14349" width="14.7109375" style="28" bestFit="1" customWidth="1"/>
    <col min="14350" max="14589" width="11.42578125" style="28"/>
    <col min="14590" max="14590" width="12" style="28" customWidth="1"/>
    <col min="14591" max="14591" width="11.42578125" style="28"/>
    <col min="14592" max="14592" width="6.140625" style="28" customWidth="1"/>
    <col min="14593" max="14593" width="7.42578125" style="28" customWidth="1"/>
    <col min="14594" max="14594" width="24.7109375" style="28" customWidth="1"/>
    <col min="14595" max="14596" width="12.5703125" style="28" customWidth="1"/>
    <col min="14597" max="14597" width="18" style="28" customWidth="1"/>
    <col min="14598" max="14598" width="15.7109375" style="28" customWidth="1"/>
    <col min="14599" max="14599" width="19" style="28" customWidth="1"/>
    <col min="14600" max="14600" width="16.7109375" style="28" customWidth="1"/>
    <col min="14601" max="14601" width="15.5703125" style="28" customWidth="1"/>
    <col min="14602" max="14602" width="19" style="28" customWidth="1"/>
    <col min="14603" max="14603" width="16.7109375" style="28" customWidth="1"/>
    <col min="14604" max="14604" width="15.85546875" style="28" customWidth="1"/>
    <col min="14605" max="14605" width="14.7109375" style="28" bestFit="1" customWidth="1"/>
    <col min="14606" max="14845" width="11.42578125" style="28"/>
    <col min="14846" max="14846" width="12" style="28" customWidth="1"/>
    <col min="14847" max="14847" width="11.42578125" style="28"/>
    <col min="14848" max="14848" width="6.140625" style="28" customWidth="1"/>
    <col min="14849" max="14849" width="7.42578125" style="28" customWidth="1"/>
    <col min="14850" max="14850" width="24.7109375" style="28" customWidth="1"/>
    <col min="14851" max="14852" width="12.5703125" style="28" customWidth="1"/>
    <col min="14853" max="14853" width="18" style="28" customWidth="1"/>
    <col min="14854" max="14854" width="15.7109375" style="28" customWidth="1"/>
    <col min="14855" max="14855" width="19" style="28" customWidth="1"/>
    <col min="14856" max="14856" width="16.7109375" style="28" customWidth="1"/>
    <col min="14857" max="14857" width="15.5703125" style="28" customWidth="1"/>
    <col min="14858" max="14858" width="19" style="28" customWidth="1"/>
    <col min="14859" max="14859" width="16.7109375" style="28" customWidth="1"/>
    <col min="14860" max="14860" width="15.85546875" style="28" customWidth="1"/>
    <col min="14861" max="14861" width="14.7109375" style="28" bestFit="1" customWidth="1"/>
    <col min="14862" max="15101" width="11.42578125" style="28"/>
    <col min="15102" max="15102" width="12" style="28" customWidth="1"/>
    <col min="15103" max="15103" width="11.42578125" style="28"/>
    <col min="15104" max="15104" width="6.140625" style="28" customWidth="1"/>
    <col min="15105" max="15105" width="7.42578125" style="28" customWidth="1"/>
    <col min="15106" max="15106" width="24.7109375" style="28" customWidth="1"/>
    <col min="15107" max="15108" width="12.5703125" style="28" customWidth="1"/>
    <col min="15109" max="15109" width="18" style="28" customWidth="1"/>
    <col min="15110" max="15110" width="15.7109375" style="28" customWidth="1"/>
    <col min="15111" max="15111" width="19" style="28" customWidth="1"/>
    <col min="15112" max="15112" width="16.7109375" style="28" customWidth="1"/>
    <col min="15113" max="15113" width="15.5703125" style="28" customWidth="1"/>
    <col min="15114" max="15114" width="19" style="28" customWidth="1"/>
    <col min="15115" max="15115" width="16.7109375" style="28" customWidth="1"/>
    <col min="15116" max="15116" width="15.85546875" style="28" customWidth="1"/>
    <col min="15117" max="15117" width="14.7109375" style="28" bestFit="1" customWidth="1"/>
    <col min="15118" max="15357" width="11.42578125" style="28"/>
    <col min="15358" max="15358" width="12" style="28" customWidth="1"/>
    <col min="15359" max="15359" width="11.42578125" style="28"/>
    <col min="15360" max="15360" width="6.140625" style="28" customWidth="1"/>
    <col min="15361" max="15361" width="7.42578125" style="28" customWidth="1"/>
    <col min="15362" max="15362" width="24.7109375" style="28" customWidth="1"/>
    <col min="15363" max="15364" width="12.5703125" style="28" customWidth="1"/>
    <col min="15365" max="15365" width="18" style="28" customWidth="1"/>
    <col min="15366" max="15366" width="15.7109375" style="28" customWidth="1"/>
    <col min="15367" max="15367" width="19" style="28" customWidth="1"/>
    <col min="15368" max="15368" width="16.7109375" style="28" customWidth="1"/>
    <col min="15369" max="15369" width="15.5703125" style="28" customWidth="1"/>
    <col min="15370" max="15370" width="19" style="28" customWidth="1"/>
    <col min="15371" max="15371" width="16.7109375" style="28" customWidth="1"/>
    <col min="15372" max="15372" width="15.85546875" style="28" customWidth="1"/>
    <col min="15373" max="15373" width="14.7109375" style="28" bestFit="1" customWidth="1"/>
    <col min="15374" max="15613" width="11.42578125" style="28"/>
    <col min="15614" max="15614" width="12" style="28" customWidth="1"/>
    <col min="15615" max="15615" width="11.42578125" style="28"/>
    <col min="15616" max="15616" width="6.140625" style="28" customWidth="1"/>
    <col min="15617" max="15617" width="7.42578125" style="28" customWidth="1"/>
    <col min="15618" max="15618" width="24.7109375" style="28" customWidth="1"/>
    <col min="15619" max="15620" width="12.5703125" style="28" customWidth="1"/>
    <col min="15621" max="15621" width="18" style="28" customWidth="1"/>
    <col min="15622" max="15622" width="15.7109375" style="28" customWidth="1"/>
    <col min="15623" max="15623" width="19" style="28" customWidth="1"/>
    <col min="15624" max="15624" width="16.7109375" style="28" customWidth="1"/>
    <col min="15625" max="15625" width="15.5703125" style="28" customWidth="1"/>
    <col min="15626" max="15626" width="19" style="28" customWidth="1"/>
    <col min="15627" max="15627" width="16.7109375" style="28" customWidth="1"/>
    <col min="15628" max="15628" width="15.85546875" style="28" customWidth="1"/>
    <col min="15629" max="15629" width="14.7109375" style="28" bestFit="1" customWidth="1"/>
    <col min="15630" max="15869" width="11.42578125" style="28"/>
    <col min="15870" max="15870" width="12" style="28" customWidth="1"/>
    <col min="15871" max="15871" width="11.42578125" style="28"/>
    <col min="15872" max="15872" width="6.140625" style="28" customWidth="1"/>
    <col min="15873" max="15873" width="7.42578125" style="28" customWidth="1"/>
    <col min="15874" max="15874" width="24.7109375" style="28" customWidth="1"/>
    <col min="15875" max="15876" width="12.5703125" style="28" customWidth="1"/>
    <col min="15877" max="15877" width="18" style="28" customWidth="1"/>
    <col min="15878" max="15878" width="15.7109375" style="28" customWidth="1"/>
    <col min="15879" max="15879" width="19" style="28" customWidth="1"/>
    <col min="15880" max="15880" width="16.7109375" style="28" customWidth="1"/>
    <col min="15881" max="15881" width="15.5703125" style="28" customWidth="1"/>
    <col min="15882" max="15882" width="19" style="28" customWidth="1"/>
    <col min="15883" max="15883" width="16.7109375" style="28" customWidth="1"/>
    <col min="15884" max="15884" width="15.85546875" style="28" customWidth="1"/>
    <col min="15885" max="15885" width="14.7109375" style="28" bestFit="1" customWidth="1"/>
    <col min="15886" max="16125" width="11.42578125" style="28"/>
    <col min="16126" max="16126" width="12" style="28" customWidth="1"/>
    <col min="16127" max="16127" width="11.42578125" style="28"/>
    <col min="16128" max="16128" width="6.140625" style="28" customWidth="1"/>
    <col min="16129" max="16129" width="7.42578125" style="28" customWidth="1"/>
    <col min="16130" max="16130" width="24.7109375" style="28" customWidth="1"/>
    <col min="16131" max="16132" width="12.5703125" style="28" customWidth="1"/>
    <col min="16133" max="16133" width="18" style="28" customWidth="1"/>
    <col min="16134" max="16134" width="15.7109375" style="28" customWidth="1"/>
    <col min="16135" max="16135" width="19" style="28" customWidth="1"/>
    <col min="16136" max="16136" width="16.7109375" style="28" customWidth="1"/>
    <col min="16137" max="16137" width="15.5703125" style="28" customWidth="1"/>
    <col min="16138" max="16138" width="19" style="28" customWidth="1"/>
    <col min="16139" max="16139" width="16.7109375" style="28" customWidth="1"/>
    <col min="16140" max="16140" width="15.85546875" style="28" customWidth="1"/>
    <col min="16141" max="16141" width="14.7109375" style="28" bestFit="1" customWidth="1"/>
    <col min="16142" max="16384" width="11.42578125" style="28"/>
  </cols>
  <sheetData>
    <row r="5" spans="1:12" ht="12.75">
      <c r="A5" s="24"/>
      <c r="B5" s="24"/>
      <c r="C5" s="24"/>
      <c r="D5" s="24"/>
      <c r="E5" s="25"/>
      <c r="F5" s="25"/>
      <c r="G5" s="25"/>
      <c r="H5" s="26"/>
      <c r="J5" s="25"/>
      <c r="L5" s="26" t="s">
        <v>17</v>
      </c>
    </row>
    <row r="6" spans="1:12" ht="12">
      <c r="A6" s="24"/>
      <c r="B6" s="24"/>
      <c r="C6" s="24"/>
      <c r="D6" s="24"/>
      <c r="E6" s="25"/>
      <c r="F6" s="25"/>
      <c r="G6" s="25"/>
      <c r="H6" s="29"/>
      <c r="J6" s="25"/>
      <c r="L6" s="30" t="s">
        <v>18</v>
      </c>
    </row>
    <row r="7" spans="1:12" ht="12">
      <c r="A7" s="24"/>
      <c r="B7" s="24"/>
      <c r="C7" s="24"/>
      <c r="D7" s="24"/>
      <c r="E7" s="25"/>
      <c r="F7" s="25"/>
      <c r="G7" s="25"/>
      <c r="H7" s="29"/>
      <c r="J7" s="25"/>
      <c r="L7" s="29"/>
    </row>
    <row r="8" spans="1:12" ht="15">
      <c r="A8" s="31" t="s">
        <v>19</v>
      </c>
      <c r="B8" s="24"/>
      <c r="C8" s="32"/>
      <c r="D8" s="32"/>
      <c r="E8" s="33"/>
      <c r="F8" s="33"/>
      <c r="G8" s="34"/>
      <c r="H8" s="25"/>
      <c r="I8" s="25"/>
      <c r="J8" s="34"/>
      <c r="K8" s="25"/>
      <c r="L8" s="25"/>
    </row>
    <row r="9" spans="1:12" ht="12.75">
      <c r="A9" s="35"/>
      <c r="B9" s="24"/>
      <c r="C9" s="36"/>
      <c r="D9" s="36"/>
      <c r="E9" s="37"/>
      <c r="F9" s="37"/>
      <c r="G9" s="38"/>
      <c r="H9" s="25"/>
      <c r="I9" s="25"/>
      <c r="J9" s="38"/>
      <c r="K9" s="25"/>
      <c r="L9" s="25"/>
    </row>
    <row r="10" spans="1:12" ht="12.75">
      <c r="A10" s="35" t="s">
        <v>84</v>
      </c>
      <c r="B10" s="24"/>
      <c r="C10" s="36"/>
      <c r="D10" s="36"/>
      <c r="E10" s="39"/>
      <c r="F10" s="39"/>
      <c r="G10" s="38"/>
      <c r="H10" s="25"/>
      <c r="I10" s="25"/>
      <c r="J10" s="38"/>
      <c r="K10" s="25"/>
      <c r="L10" s="25"/>
    </row>
    <row r="11" spans="1:12" ht="13.5" thickBot="1">
      <c r="A11" s="40"/>
      <c r="B11" s="24"/>
      <c r="C11" s="24"/>
      <c r="D11" s="24"/>
      <c r="E11" s="41"/>
      <c r="F11" s="41"/>
      <c r="G11" s="25"/>
      <c r="H11" s="25"/>
      <c r="I11" s="25"/>
      <c r="J11" s="25"/>
      <c r="K11" s="25"/>
      <c r="L11" s="25"/>
    </row>
    <row r="12" spans="1:12" ht="12.75" thickBot="1">
      <c r="A12" s="42"/>
      <c r="B12" s="44"/>
      <c r="C12" s="43"/>
      <c r="D12" s="43"/>
      <c r="E12" s="45"/>
      <c r="F12" s="45"/>
      <c r="G12" s="140" t="s">
        <v>20</v>
      </c>
      <c r="H12" s="141"/>
      <c r="I12" s="142"/>
      <c r="J12" s="140" t="s">
        <v>21</v>
      </c>
      <c r="K12" s="141"/>
      <c r="L12" s="142"/>
    </row>
    <row r="13" spans="1:12">
      <c r="A13" s="143" t="s">
        <v>22</v>
      </c>
      <c r="B13" s="161"/>
      <c r="C13" s="159" t="s">
        <v>23</v>
      </c>
      <c r="D13" s="149" t="s">
        <v>24</v>
      </c>
      <c r="E13" s="151" t="s">
        <v>25</v>
      </c>
      <c r="F13" s="153" t="s">
        <v>26</v>
      </c>
      <c r="G13" s="155" t="s">
        <v>27</v>
      </c>
      <c r="H13" s="155" t="s">
        <v>28</v>
      </c>
      <c r="I13" s="157" t="s">
        <v>29</v>
      </c>
      <c r="J13" s="155" t="s">
        <v>27</v>
      </c>
      <c r="K13" s="155" t="s">
        <v>28</v>
      </c>
      <c r="L13" s="157" t="s">
        <v>29</v>
      </c>
    </row>
    <row r="14" spans="1:12" ht="16.5" customHeight="1" thickBot="1">
      <c r="A14" s="145"/>
      <c r="B14" s="162"/>
      <c r="C14" s="150"/>
      <c r="D14" s="150"/>
      <c r="E14" s="152"/>
      <c r="F14" s="154"/>
      <c r="G14" s="156"/>
      <c r="H14" s="156"/>
      <c r="I14" s="156"/>
      <c r="J14" s="156"/>
      <c r="K14" s="156"/>
      <c r="L14" s="156"/>
    </row>
    <row r="15" spans="1:12" ht="13.5" thickBot="1">
      <c r="A15" s="136" t="s">
        <v>30</v>
      </c>
      <c r="B15" s="160"/>
      <c r="C15" s="48"/>
      <c r="D15" s="48"/>
      <c r="E15" s="49" t="e">
        <f>+E17</f>
        <v>#REF!</v>
      </c>
      <c r="F15" s="49">
        <f t="shared" ref="F15:L15" si="0">+F17</f>
        <v>0</v>
      </c>
      <c r="G15" s="49" t="e">
        <f t="shared" si="0"/>
        <v>#REF!</v>
      </c>
      <c r="H15" s="49" t="e">
        <f t="shared" si="0"/>
        <v>#REF!</v>
      </c>
      <c r="I15" s="49">
        <f t="shared" si="0"/>
        <v>0</v>
      </c>
      <c r="J15" s="49" t="e">
        <f t="shared" si="0"/>
        <v>#REF!</v>
      </c>
      <c r="K15" s="49" t="e">
        <f t="shared" si="0"/>
        <v>#REF!</v>
      </c>
      <c r="L15" s="49">
        <f t="shared" si="0"/>
        <v>0</v>
      </c>
    </row>
    <row r="16" spans="1:12" ht="12">
      <c r="A16" s="50"/>
      <c r="B16" s="52"/>
      <c r="C16" s="53"/>
      <c r="D16" s="53"/>
      <c r="E16" s="54"/>
      <c r="F16" s="55"/>
      <c r="G16" s="54"/>
      <c r="H16" s="54"/>
      <c r="I16" s="54"/>
      <c r="J16" s="54"/>
      <c r="K16" s="54"/>
      <c r="L16" s="54"/>
    </row>
    <row r="17" spans="1:12" s="61" customFormat="1" ht="12">
      <c r="A17" s="56" t="s">
        <v>31</v>
      </c>
      <c r="B17" s="58"/>
      <c r="C17" s="59"/>
      <c r="D17" s="59"/>
      <c r="E17" s="60" t="e">
        <f t="shared" ref="E17:L17" si="1">+E19+E24+E26+E28+E32</f>
        <v>#REF!</v>
      </c>
      <c r="F17" s="60">
        <f t="shared" si="1"/>
        <v>0</v>
      </c>
      <c r="G17" s="60" t="e">
        <f t="shared" si="1"/>
        <v>#REF!</v>
      </c>
      <c r="H17" s="60" t="e">
        <f t="shared" si="1"/>
        <v>#REF!</v>
      </c>
      <c r="I17" s="60">
        <f t="shared" si="1"/>
        <v>0</v>
      </c>
      <c r="J17" s="60" t="e">
        <f t="shared" si="1"/>
        <v>#REF!</v>
      </c>
      <c r="K17" s="60" t="e">
        <f t="shared" si="1"/>
        <v>#REF!</v>
      </c>
      <c r="L17" s="60">
        <f t="shared" si="1"/>
        <v>0</v>
      </c>
    </row>
    <row r="18" spans="1:12" ht="12">
      <c r="A18" s="62"/>
      <c r="B18" s="63"/>
      <c r="C18" s="64"/>
      <c r="D18" s="64"/>
      <c r="E18" s="65"/>
      <c r="F18" s="66"/>
      <c r="G18" s="65"/>
      <c r="H18" s="65"/>
      <c r="I18" s="65"/>
      <c r="J18" s="65"/>
      <c r="K18" s="65"/>
      <c r="L18" s="65"/>
    </row>
    <row r="19" spans="1:12" s="61" customFormat="1" ht="12">
      <c r="A19" s="56" t="s">
        <v>32</v>
      </c>
      <c r="B19" s="58"/>
      <c r="C19" s="59"/>
      <c r="D19" s="59"/>
      <c r="E19" s="60">
        <f t="shared" ref="E19:L19" si="2">+E20+E21+E22</f>
        <v>0</v>
      </c>
      <c r="F19" s="60">
        <f t="shared" si="2"/>
        <v>0</v>
      </c>
      <c r="G19" s="60" t="e">
        <f t="shared" si="2"/>
        <v>#REF!</v>
      </c>
      <c r="H19" s="60" t="e">
        <f t="shared" si="2"/>
        <v>#REF!</v>
      </c>
      <c r="I19" s="60">
        <f t="shared" si="2"/>
        <v>0</v>
      </c>
      <c r="J19" s="60" t="e">
        <f t="shared" si="2"/>
        <v>#REF!</v>
      </c>
      <c r="K19" s="60" t="e">
        <f t="shared" si="2"/>
        <v>#REF!</v>
      </c>
      <c r="L19" s="60">
        <f t="shared" si="2"/>
        <v>0</v>
      </c>
    </row>
    <row r="20" spans="1:12" ht="12.75">
      <c r="A20" s="120" t="s">
        <v>85</v>
      </c>
      <c r="B20" s="63"/>
      <c r="C20" s="64" t="s">
        <v>33</v>
      </c>
      <c r="D20" s="68">
        <v>45230</v>
      </c>
      <c r="E20" s="65">
        <f>+PAGADO!M14</f>
        <v>0</v>
      </c>
      <c r="F20" s="66"/>
      <c r="G20" s="65" t="e">
        <f>+PAGADO!#REF!</f>
        <v>#REF!</v>
      </c>
      <c r="H20" s="65" t="e">
        <f>+PAGADO!#REF!</f>
        <v>#REF!</v>
      </c>
      <c r="I20" s="65"/>
      <c r="J20" s="65" t="e">
        <f>+G20</f>
        <v>#REF!</v>
      </c>
      <c r="K20" s="65" t="e">
        <f>+H20</f>
        <v>#REF!</v>
      </c>
      <c r="L20" s="65"/>
    </row>
    <row r="21" spans="1:12" ht="12.75">
      <c r="A21" s="120" t="s">
        <v>7</v>
      </c>
      <c r="B21" s="63"/>
      <c r="C21" s="64" t="s">
        <v>33</v>
      </c>
      <c r="D21" s="68">
        <v>45291</v>
      </c>
      <c r="E21" s="65">
        <f>+PAGADO!M19</f>
        <v>0</v>
      </c>
      <c r="F21" s="66"/>
      <c r="G21" s="65" t="e">
        <f>+PAGADO!#REF!</f>
        <v>#REF!</v>
      </c>
      <c r="H21" s="65" t="e">
        <f>+PAGADO!#REF!</f>
        <v>#REF!</v>
      </c>
      <c r="I21" s="65"/>
      <c r="J21" s="65" t="e">
        <f>+G21</f>
        <v>#REF!</v>
      </c>
      <c r="K21" s="65" t="e">
        <f>+H21</f>
        <v>#REF!</v>
      </c>
      <c r="L21" s="65"/>
    </row>
    <row r="22" spans="1:12" ht="12">
      <c r="A22" s="67"/>
      <c r="B22" s="63"/>
      <c r="C22" s="64"/>
      <c r="D22" s="68"/>
      <c r="E22" s="65"/>
      <c r="F22" s="66"/>
      <c r="G22" s="65"/>
      <c r="H22" s="65"/>
      <c r="I22" s="65"/>
      <c r="J22" s="65"/>
      <c r="K22" s="65"/>
      <c r="L22" s="65"/>
    </row>
    <row r="23" spans="1:12" ht="12">
      <c r="A23" s="62"/>
      <c r="B23" s="63"/>
      <c r="C23" s="64"/>
      <c r="D23" s="64"/>
      <c r="E23" s="65"/>
      <c r="F23" s="66"/>
      <c r="G23" s="69"/>
      <c r="H23" s="65"/>
      <c r="I23" s="65"/>
      <c r="J23" s="70"/>
      <c r="K23" s="65"/>
      <c r="L23" s="65"/>
    </row>
    <row r="24" spans="1:12" s="61" customFormat="1" ht="12">
      <c r="A24" s="71" t="s">
        <v>34</v>
      </c>
      <c r="B24" s="58"/>
      <c r="C24" s="59"/>
      <c r="D24" s="59"/>
      <c r="E24" s="60"/>
      <c r="F24" s="72"/>
      <c r="G24" s="60"/>
      <c r="H24" s="60"/>
      <c r="I24" s="60"/>
      <c r="J24" s="60"/>
      <c r="K24" s="60"/>
      <c r="L24" s="60"/>
    </row>
    <row r="25" spans="1:12" ht="12">
      <c r="A25" s="67"/>
      <c r="B25" s="63"/>
      <c r="C25" s="64"/>
      <c r="D25" s="64"/>
      <c r="E25" s="65"/>
      <c r="F25" s="66"/>
      <c r="G25" s="65"/>
      <c r="H25" s="65"/>
      <c r="I25" s="65"/>
      <c r="J25" s="65"/>
      <c r="K25" s="65"/>
      <c r="L25" s="65"/>
    </row>
    <row r="26" spans="1:12" s="61" customFormat="1" ht="12">
      <c r="A26" s="71" t="s">
        <v>35</v>
      </c>
      <c r="B26" s="58"/>
      <c r="C26" s="59"/>
      <c r="D26" s="59"/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</row>
    <row r="27" spans="1:12" ht="12">
      <c r="A27" s="62"/>
      <c r="B27" s="63"/>
      <c r="C27" s="64"/>
      <c r="D27" s="64"/>
      <c r="E27" s="65"/>
      <c r="F27" s="66"/>
      <c r="G27" s="65"/>
      <c r="H27" s="65"/>
      <c r="I27" s="65"/>
      <c r="J27" s="65"/>
      <c r="K27" s="65"/>
      <c r="L27" s="65"/>
    </row>
    <row r="28" spans="1:12" s="61" customFormat="1" ht="12">
      <c r="A28" s="56" t="s">
        <v>37</v>
      </c>
      <c r="B28" s="58"/>
      <c r="C28" s="59"/>
      <c r="D28" s="59"/>
      <c r="E28" s="60" t="e">
        <f>+E29+E30</f>
        <v>#REF!</v>
      </c>
      <c r="F28" s="60">
        <f t="shared" ref="F28:K28" si="3">+F29+F30</f>
        <v>0</v>
      </c>
      <c r="G28" s="60" t="e">
        <f t="shared" si="3"/>
        <v>#REF!</v>
      </c>
      <c r="H28" s="60" t="e">
        <f t="shared" si="3"/>
        <v>#REF!</v>
      </c>
      <c r="I28" s="60">
        <f t="shared" si="3"/>
        <v>0</v>
      </c>
      <c r="J28" s="60" t="e">
        <f t="shared" si="3"/>
        <v>#REF!</v>
      </c>
      <c r="K28" s="60" t="e">
        <f t="shared" si="3"/>
        <v>#REF!</v>
      </c>
      <c r="L28" s="60">
        <f t="shared" ref="L28" si="4">+L29</f>
        <v>0</v>
      </c>
    </row>
    <row r="29" spans="1:12" ht="12.75">
      <c r="A29" s="120" t="s">
        <v>89</v>
      </c>
      <c r="B29" s="63"/>
      <c r="C29" s="64" t="s">
        <v>33</v>
      </c>
      <c r="D29" s="68">
        <v>46418</v>
      </c>
      <c r="E29" s="65" t="e">
        <f>+PAGADO!#REF!</f>
        <v>#REF!</v>
      </c>
      <c r="F29" s="66"/>
      <c r="G29" s="65" t="e">
        <f>+PAGADO!#REF!</f>
        <v>#REF!</v>
      </c>
      <c r="H29" s="65" t="e">
        <f>+PAGADO!#REF!</f>
        <v>#REF!</v>
      </c>
      <c r="I29" s="65"/>
      <c r="J29" s="65" t="e">
        <f>+G29</f>
        <v>#REF!</v>
      </c>
      <c r="K29" s="65" t="e">
        <f>+H29</f>
        <v>#REF!</v>
      </c>
      <c r="L29" s="65"/>
    </row>
    <row r="30" spans="1:12" ht="12.75">
      <c r="A30" s="120" t="s">
        <v>90</v>
      </c>
      <c r="B30" s="63"/>
      <c r="C30" s="64" t="s">
        <v>33</v>
      </c>
      <c r="D30" s="68">
        <v>48669</v>
      </c>
      <c r="E30" s="65" t="e">
        <f>+PAGADO!#REF!</f>
        <v>#REF!</v>
      </c>
      <c r="F30" s="66"/>
      <c r="G30" s="65"/>
      <c r="H30" s="65" t="e">
        <f>+PAGADO!#REF!</f>
        <v>#REF!</v>
      </c>
      <c r="I30" s="65"/>
      <c r="J30" s="65"/>
      <c r="K30" s="65" t="e">
        <f>+H30</f>
        <v>#REF!</v>
      </c>
      <c r="L30" s="65"/>
    </row>
    <row r="31" spans="1:12" ht="12">
      <c r="A31" s="67"/>
      <c r="B31" s="63"/>
      <c r="C31" s="64"/>
      <c r="D31" s="64"/>
      <c r="E31" s="65"/>
      <c r="F31" s="66"/>
      <c r="G31" s="65"/>
      <c r="H31" s="65"/>
      <c r="I31" s="65"/>
      <c r="J31" s="65"/>
      <c r="K31" s="65"/>
      <c r="L31" s="65"/>
    </row>
    <row r="32" spans="1:12" s="61" customFormat="1" ht="12">
      <c r="A32" s="73" t="s">
        <v>39</v>
      </c>
      <c r="B32" s="58"/>
      <c r="C32" s="59"/>
      <c r="D32" s="59"/>
      <c r="E32" s="60" t="e">
        <f>+E33+E34+E35</f>
        <v>#REF!</v>
      </c>
      <c r="F32" s="60">
        <v>0</v>
      </c>
      <c r="G32" s="60" t="e">
        <f>+G33+G34</f>
        <v>#REF!</v>
      </c>
      <c r="H32" s="60" t="e">
        <f>+H33+H34</f>
        <v>#REF!</v>
      </c>
      <c r="I32" s="60">
        <v>0</v>
      </c>
      <c r="J32" s="60" t="e">
        <f>+J33+J34</f>
        <v>#REF!</v>
      </c>
      <c r="K32" s="60" t="e">
        <f>+K33+K34</f>
        <v>#REF!</v>
      </c>
      <c r="L32" s="60">
        <v>0</v>
      </c>
    </row>
    <row r="33" spans="1:12" ht="12">
      <c r="A33" s="67" t="s">
        <v>40</v>
      </c>
      <c r="B33" s="63"/>
      <c r="C33" s="64" t="s">
        <v>33</v>
      </c>
      <c r="D33" s="68">
        <v>47118</v>
      </c>
      <c r="E33" s="65" t="e">
        <f>+PAGADO!#REF!</f>
        <v>#REF!</v>
      </c>
      <c r="F33" s="65"/>
      <c r="G33" s="65" t="e">
        <f>+PAGADO!#REF!</f>
        <v>#REF!</v>
      </c>
      <c r="H33" s="65" t="e">
        <f>+PAGADO!#REF!</f>
        <v>#REF!</v>
      </c>
      <c r="I33" s="65"/>
      <c r="J33" s="65" t="e">
        <f>+G33</f>
        <v>#REF!</v>
      </c>
      <c r="K33" s="65" t="e">
        <f>+H33</f>
        <v>#REF!</v>
      </c>
      <c r="L33" s="65"/>
    </row>
    <row r="34" spans="1:12" ht="12">
      <c r="A34" s="67" t="s">
        <v>41</v>
      </c>
      <c r="B34" s="63"/>
      <c r="C34" s="64" t="s">
        <v>33</v>
      </c>
      <c r="D34" s="68"/>
      <c r="E34" s="65" t="e">
        <f>+PAGADO!#REF!</f>
        <v>#REF!</v>
      </c>
      <c r="F34" s="65">
        <v>0</v>
      </c>
      <c r="G34" s="65">
        <v>0</v>
      </c>
      <c r="H34" s="65" t="e">
        <f>+PAGADO!#REF!</f>
        <v>#REF!</v>
      </c>
      <c r="I34" s="65"/>
      <c r="J34" s="65">
        <f>+PAGADO!M37</f>
        <v>0</v>
      </c>
      <c r="K34" s="65" t="e">
        <f>+H34</f>
        <v>#REF!</v>
      </c>
      <c r="L34" s="65"/>
    </row>
    <row r="35" spans="1:12" ht="12">
      <c r="A35" s="67" t="s">
        <v>42</v>
      </c>
      <c r="B35" s="63"/>
      <c r="C35" s="64"/>
      <c r="D35" s="64"/>
      <c r="E35" s="65">
        <f>+E36+E37+E38+E39</f>
        <v>17388.910000000003</v>
      </c>
      <c r="F35" s="65">
        <f t="shared" ref="F35:L35" si="5">+F36+F37+F38+F39</f>
        <v>0</v>
      </c>
      <c r="G35" s="65">
        <v>0</v>
      </c>
      <c r="H35" s="65">
        <v>0</v>
      </c>
      <c r="I35" s="65">
        <f t="shared" si="5"/>
        <v>0</v>
      </c>
      <c r="J35" s="65">
        <f t="shared" si="5"/>
        <v>0</v>
      </c>
      <c r="K35" s="65">
        <f t="shared" si="5"/>
        <v>0</v>
      </c>
      <c r="L35" s="65">
        <f t="shared" si="5"/>
        <v>0</v>
      </c>
    </row>
    <row r="36" spans="1:12" ht="15">
      <c r="A36" s="74" t="s">
        <v>43</v>
      </c>
      <c r="B36" s="63"/>
      <c r="C36" s="64" t="s">
        <v>33</v>
      </c>
      <c r="D36" s="68">
        <v>44154</v>
      </c>
      <c r="E36" s="65">
        <f>+PAGADO!M44</f>
        <v>2856</v>
      </c>
      <c r="F36" s="66"/>
      <c r="G36" s="65">
        <v>0</v>
      </c>
      <c r="H36" s="65">
        <v>0</v>
      </c>
      <c r="I36" s="65"/>
      <c r="J36" s="65">
        <f>+PAGADO!M42</f>
        <v>0</v>
      </c>
      <c r="K36" s="65">
        <f>+PAGADO!M43</f>
        <v>0</v>
      </c>
      <c r="L36" s="65"/>
    </row>
    <row r="37" spans="1:12" ht="15">
      <c r="A37" s="74" t="s">
        <v>44</v>
      </c>
      <c r="B37" s="63"/>
      <c r="C37" s="64" t="s">
        <v>33</v>
      </c>
      <c r="D37" s="68">
        <v>43851</v>
      </c>
      <c r="E37" s="65">
        <f>+PAGADO!M49</f>
        <v>542</v>
      </c>
      <c r="F37" s="66"/>
      <c r="G37" s="65">
        <v>0</v>
      </c>
      <c r="H37" s="65">
        <v>0</v>
      </c>
      <c r="I37" s="65"/>
      <c r="J37" s="65">
        <f>+PAGADO!M47</f>
        <v>0</v>
      </c>
      <c r="K37" s="65">
        <f>+PAGADO!M48</f>
        <v>0</v>
      </c>
      <c r="L37" s="65"/>
    </row>
    <row r="38" spans="1:12" ht="15">
      <c r="A38" s="74" t="s">
        <v>45</v>
      </c>
      <c r="B38" s="63"/>
      <c r="C38" s="64" t="s">
        <v>33</v>
      </c>
      <c r="D38" s="68">
        <v>44222</v>
      </c>
      <c r="E38" s="65">
        <f>+PAGADO!M54</f>
        <v>1210</v>
      </c>
      <c r="F38" s="66"/>
      <c r="G38" s="65">
        <f>+DEVENGADO!M42</f>
        <v>0</v>
      </c>
      <c r="H38" s="65">
        <v>0</v>
      </c>
      <c r="I38" s="65"/>
      <c r="J38" s="65">
        <f>+PAGADO!M52</f>
        <v>0</v>
      </c>
      <c r="K38" s="65">
        <f>+PAGADO!M53</f>
        <v>0</v>
      </c>
      <c r="L38" s="65"/>
    </row>
    <row r="39" spans="1:12" ht="15">
      <c r="A39" s="74" t="s">
        <v>46</v>
      </c>
      <c r="B39" s="63"/>
      <c r="C39" s="64" t="s">
        <v>33</v>
      </c>
      <c r="D39" s="68">
        <v>44571</v>
      </c>
      <c r="E39" s="65">
        <f>+PAGADO!M59</f>
        <v>12780.910000000003</v>
      </c>
      <c r="F39" s="66"/>
      <c r="G39" s="65">
        <f>+DEVENGADO!M47</f>
        <v>0</v>
      </c>
      <c r="H39" s="65">
        <v>0</v>
      </c>
      <c r="I39" s="65"/>
      <c r="J39" s="65">
        <f>+PAGADO!M57</f>
        <v>0</v>
      </c>
      <c r="K39" s="65">
        <f>+PAGADO!M58</f>
        <v>0</v>
      </c>
      <c r="L39" s="65"/>
    </row>
    <row r="40" spans="1:12" ht="12.75" thickBot="1">
      <c r="A40" s="75"/>
      <c r="B40" s="77"/>
      <c r="C40" s="64"/>
      <c r="D40" s="64"/>
      <c r="E40" s="65"/>
      <c r="F40" s="78"/>
      <c r="G40" s="65"/>
      <c r="H40" s="65"/>
      <c r="I40" s="65"/>
      <c r="J40" s="65"/>
      <c r="K40" s="65"/>
      <c r="L40" s="65"/>
    </row>
    <row r="41" spans="1:12" ht="13.5" thickBot="1">
      <c r="A41" s="136" t="s">
        <v>47</v>
      </c>
      <c r="B41" s="160"/>
      <c r="C41" s="48"/>
      <c r="D41" s="48"/>
      <c r="E41" s="49">
        <f>+E43+E46</f>
        <v>0</v>
      </c>
      <c r="F41" s="49">
        <f t="shared" ref="F41:L41" si="6">+F43+F46</f>
        <v>0</v>
      </c>
      <c r="G41" s="49">
        <f t="shared" si="6"/>
        <v>0</v>
      </c>
      <c r="H41" s="49">
        <f t="shared" si="6"/>
        <v>0</v>
      </c>
      <c r="I41" s="49">
        <f t="shared" si="6"/>
        <v>0</v>
      </c>
      <c r="J41" s="49">
        <f t="shared" si="6"/>
        <v>0</v>
      </c>
      <c r="K41" s="49">
        <f t="shared" si="6"/>
        <v>0</v>
      </c>
      <c r="L41" s="49">
        <f t="shared" si="6"/>
        <v>0</v>
      </c>
    </row>
    <row r="42" spans="1:12" ht="12">
      <c r="A42" s="62"/>
      <c r="B42" s="63"/>
      <c r="C42" s="64"/>
      <c r="D42" s="64"/>
      <c r="E42" s="65"/>
      <c r="F42" s="65"/>
      <c r="G42" s="65"/>
      <c r="H42" s="65"/>
      <c r="I42" s="65"/>
      <c r="J42" s="65"/>
      <c r="K42" s="65"/>
      <c r="L42" s="65"/>
    </row>
    <row r="43" spans="1:12" s="61" customFormat="1" ht="12">
      <c r="A43" s="56" t="s">
        <v>48</v>
      </c>
      <c r="B43" s="58"/>
      <c r="C43" s="59"/>
      <c r="D43" s="59"/>
      <c r="E43" s="60">
        <f>+E44</f>
        <v>0</v>
      </c>
      <c r="F43" s="60">
        <f t="shared" ref="F43:L43" si="7">+F44</f>
        <v>0</v>
      </c>
      <c r="G43" s="60">
        <f t="shared" si="7"/>
        <v>0</v>
      </c>
      <c r="H43" s="60">
        <f t="shared" si="7"/>
        <v>0</v>
      </c>
      <c r="I43" s="60">
        <f t="shared" si="7"/>
        <v>0</v>
      </c>
      <c r="J43" s="60">
        <f t="shared" si="7"/>
        <v>0</v>
      </c>
      <c r="K43" s="60">
        <f t="shared" si="7"/>
        <v>0</v>
      </c>
      <c r="L43" s="60">
        <f t="shared" si="7"/>
        <v>0</v>
      </c>
    </row>
    <row r="44" spans="1:12" ht="12">
      <c r="A44" s="67"/>
      <c r="B44" s="63"/>
      <c r="C44" s="64"/>
      <c r="D44" s="68"/>
      <c r="E44" s="65"/>
      <c r="F44" s="65"/>
      <c r="G44" s="65"/>
      <c r="H44" s="65"/>
      <c r="I44" s="65"/>
      <c r="J44" s="65"/>
      <c r="K44" s="65"/>
      <c r="L44" s="65">
        <v>0</v>
      </c>
    </row>
    <row r="45" spans="1:12" ht="12">
      <c r="A45" s="62"/>
      <c r="B45" s="63"/>
      <c r="C45" s="64"/>
      <c r="D45" s="64"/>
      <c r="E45" s="65"/>
      <c r="F45" s="65"/>
      <c r="G45" s="65"/>
      <c r="H45" s="65"/>
      <c r="I45" s="65"/>
      <c r="J45" s="65"/>
      <c r="K45" s="65"/>
      <c r="L45" s="65"/>
    </row>
    <row r="46" spans="1:12" s="61" customFormat="1" ht="12">
      <c r="A46" s="56" t="s">
        <v>49</v>
      </c>
      <c r="B46" s="58"/>
      <c r="C46" s="59"/>
      <c r="D46" s="59"/>
      <c r="E46" s="60"/>
      <c r="F46" s="60"/>
      <c r="G46" s="60"/>
      <c r="H46" s="60"/>
      <c r="I46" s="60"/>
      <c r="J46" s="60"/>
      <c r="K46" s="60"/>
      <c r="L46" s="60"/>
    </row>
    <row r="47" spans="1:12" ht="12.75" thickBot="1">
      <c r="A47" s="62"/>
      <c r="B47" s="63"/>
      <c r="C47" s="64"/>
      <c r="D47" s="64"/>
      <c r="E47" s="65"/>
      <c r="F47" s="65"/>
      <c r="G47" s="65"/>
      <c r="H47" s="65"/>
      <c r="I47" s="65"/>
      <c r="J47" s="65"/>
      <c r="K47" s="65"/>
      <c r="L47" s="65"/>
    </row>
    <row r="48" spans="1:12" ht="13.5" thickBot="1">
      <c r="A48" s="136" t="s">
        <v>50</v>
      </c>
      <c r="B48" s="160"/>
      <c r="C48" s="48"/>
      <c r="D48" s="48"/>
      <c r="E48" s="49">
        <f>+E51+E53+E55</f>
        <v>0</v>
      </c>
      <c r="F48" s="49">
        <f t="shared" ref="F48:L48" si="8">+F51+F53+F55</f>
        <v>0</v>
      </c>
      <c r="G48" s="49">
        <f>+G51+G53+G55</f>
        <v>0</v>
      </c>
      <c r="H48" s="49">
        <f>+H51+H53+H55</f>
        <v>0</v>
      </c>
      <c r="I48" s="49">
        <f>+I51+I53+I55</f>
        <v>0</v>
      </c>
      <c r="J48" s="49">
        <f t="shared" si="8"/>
        <v>0</v>
      </c>
      <c r="K48" s="49">
        <f t="shared" si="8"/>
        <v>0</v>
      </c>
      <c r="L48" s="49">
        <f t="shared" si="8"/>
        <v>0</v>
      </c>
    </row>
    <row r="49" spans="1:12" ht="12">
      <c r="A49" s="62"/>
      <c r="B49" s="63"/>
      <c r="C49" s="64"/>
      <c r="D49" s="64"/>
      <c r="E49" s="65"/>
      <c r="F49" s="65"/>
      <c r="G49" s="65"/>
      <c r="H49" s="65"/>
      <c r="I49" s="65"/>
      <c r="J49" s="65"/>
      <c r="K49" s="65"/>
      <c r="L49" s="65"/>
    </row>
    <row r="50" spans="1:12" ht="12">
      <c r="A50" s="62"/>
      <c r="B50" s="63"/>
      <c r="C50" s="64"/>
      <c r="D50" s="64"/>
      <c r="E50" s="65"/>
      <c r="F50" s="65"/>
      <c r="G50" s="65"/>
      <c r="H50" s="66"/>
      <c r="I50" s="66"/>
      <c r="J50" s="65"/>
      <c r="K50" s="66"/>
      <c r="L50" s="66"/>
    </row>
    <row r="51" spans="1:12" s="61" customFormat="1" ht="12">
      <c r="A51" s="71" t="s">
        <v>51</v>
      </c>
      <c r="B51" s="58"/>
      <c r="C51" s="59"/>
      <c r="D51" s="59"/>
      <c r="E51" s="60"/>
      <c r="F51" s="60"/>
      <c r="G51" s="60"/>
      <c r="H51" s="72"/>
      <c r="I51" s="72"/>
      <c r="J51" s="60"/>
      <c r="K51" s="72"/>
      <c r="L51" s="72"/>
    </row>
    <row r="52" spans="1:12" ht="12">
      <c r="A52" s="62"/>
      <c r="B52" s="63"/>
      <c r="C52" s="64"/>
      <c r="D52" s="64"/>
      <c r="E52" s="65"/>
      <c r="F52" s="65"/>
      <c r="G52" s="65"/>
      <c r="H52" s="66"/>
      <c r="I52" s="66"/>
      <c r="J52" s="65"/>
      <c r="K52" s="66"/>
      <c r="L52" s="66"/>
    </row>
    <row r="53" spans="1:12" s="61" customFormat="1" ht="12">
      <c r="A53" s="71" t="s">
        <v>52</v>
      </c>
      <c r="B53" s="58"/>
      <c r="C53" s="59"/>
      <c r="D53" s="59"/>
      <c r="E53" s="60"/>
      <c r="F53" s="60"/>
      <c r="G53" s="60"/>
      <c r="H53" s="72"/>
      <c r="I53" s="72"/>
      <c r="J53" s="60"/>
      <c r="K53" s="72"/>
      <c r="L53" s="72"/>
    </row>
    <row r="54" spans="1:12" ht="12">
      <c r="A54" s="62"/>
      <c r="B54" s="63"/>
      <c r="C54" s="64"/>
      <c r="D54" s="64"/>
      <c r="E54" s="65"/>
      <c r="F54" s="65"/>
      <c r="G54" s="65"/>
      <c r="H54" s="66"/>
      <c r="I54" s="66"/>
      <c r="J54" s="65"/>
      <c r="K54" s="66"/>
      <c r="L54" s="66"/>
    </row>
    <row r="55" spans="1:12" s="61" customFormat="1" ht="12">
      <c r="A55" s="71" t="s">
        <v>39</v>
      </c>
      <c r="B55" s="58"/>
      <c r="C55" s="59"/>
      <c r="D55" s="59"/>
      <c r="E55" s="60"/>
      <c r="F55" s="60"/>
      <c r="G55" s="60"/>
      <c r="H55" s="60"/>
      <c r="I55" s="60"/>
      <c r="J55" s="60"/>
      <c r="K55" s="60"/>
      <c r="L55" s="60"/>
    </row>
    <row r="56" spans="1:12" ht="12">
      <c r="A56" s="62"/>
      <c r="B56" s="63"/>
      <c r="C56" s="64"/>
      <c r="D56" s="64"/>
      <c r="E56" s="65"/>
      <c r="F56" s="65"/>
      <c r="G56" s="65"/>
      <c r="H56" s="65"/>
      <c r="I56" s="65"/>
      <c r="J56" s="65"/>
      <c r="K56" s="65"/>
      <c r="L56" s="65"/>
    </row>
    <row r="57" spans="1:12" ht="12.75" thickBot="1">
      <c r="A57" s="62"/>
      <c r="B57" s="63"/>
      <c r="C57" s="64"/>
      <c r="D57" s="64"/>
      <c r="E57" s="65"/>
      <c r="F57" s="65"/>
      <c r="G57" s="65"/>
      <c r="H57" s="65"/>
      <c r="I57" s="65"/>
      <c r="J57" s="65"/>
      <c r="K57" s="65"/>
      <c r="L57" s="65"/>
    </row>
    <row r="58" spans="1:12" ht="12.75" thickBot="1">
      <c r="A58" s="42" t="s">
        <v>53</v>
      </c>
      <c r="B58" s="44"/>
      <c r="C58" s="48"/>
      <c r="D58" s="48"/>
      <c r="E58" s="49"/>
      <c r="F58" s="49"/>
      <c r="G58" s="49"/>
      <c r="H58" s="49"/>
      <c r="I58" s="49"/>
      <c r="J58" s="49"/>
      <c r="K58" s="49"/>
      <c r="L58" s="49"/>
    </row>
    <row r="59" spans="1:12" ht="12">
      <c r="A59" s="62"/>
      <c r="B59" s="63"/>
      <c r="C59" s="64"/>
      <c r="D59" s="64"/>
      <c r="E59" s="65"/>
      <c r="F59" s="65"/>
      <c r="G59" s="65"/>
      <c r="H59" s="65"/>
      <c r="I59" s="65"/>
      <c r="J59" s="65"/>
      <c r="K59" s="65"/>
      <c r="L59" s="65"/>
    </row>
    <row r="60" spans="1:12" ht="12">
      <c r="A60" s="79" t="s">
        <v>54</v>
      </c>
      <c r="B60" s="63"/>
      <c r="C60" s="64"/>
      <c r="D60" s="64"/>
      <c r="E60" s="65"/>
      <c r="F60" s="65"/>
      <c r="G60" s="65"/>
      <c r="H60" s="65"/>
      <c r="I60" s="65"/>
      <c r="J60" s="65"/>
      <c r="K60" s="65"/>
      <c r="L60" s="65"/>
    </row>
    <row r="61" spans="1:12" ht="12.75" thickBot="1">
      <c r="A61" s="62"/>
      <c r="B61" s="63"/>
      <c r="C61" s="64"/>
      <c r="D61" s="64"/>
      <c r="E61" s="65"/>
      <c r="F61" s="65"/>
      <c r="G61" s="65"/>
      <c r="H61" s="65"/>
      <c r="I61" s="65"/>
      <c r="J61" s="65"/>
      <c r="K61" s="65"/>
      <c r="L61" s="65"/>
    </row>
    <row r="62" spans="1:12" ht="13.5" thickBot="1">
      <c r="A62" s="136" t="s">
        <v>55</v>
      </c>
      <c r="B62" s="160"/>
      <c r="C62" s="48"/>
      <c r="D62" s="48"/>
      <c r="E62" s="49"/>
      <c r="F62" s="49"/>
      <c r="G62" s="49"/>
      <c r="H62" s="49"/>
      <c r="I62" s="49"/>
      <c r="J62" s="49"/>
      <c r="K62" s="49"/>
      <c r="L62" s="49"/>
    </row>
    <row r="63" spans="1:12" ht="12">
      <c r="A63" s="62"/>
      <c r="B63" s="63"/>
      <c r="C63" s="64"/>
      <c r="D63" s="64"/>
      <c r="E63" s="55"/>
      <c r="F63" s="55"/>
      <c r="G63" s="55"/>
      <c r="H63" s="55"/>
      <c r="I63" s="55"/>
      <c r="J63" s="55"/>
      <c r="K63" s="55"/>
      <c r="L63" s="55"/>
    </row>
    <row r="64" spans="1:12" ht="12">
      <c r="A64" s="62" t="s">
        <v>56</v>
      </c>
      <c r="B64" s="63"/>
      <c r="C64" s="64"/>
      <c r="D64" s="64"/>
      <c r="E64" s="66"/>
      <c r="F64" s="66"/>
      <c r="G64" s="66"/>
      <c r="H64" s="66"/>
      <c r="I64" s="66"/>
      <c r="J64" s="66"/>
      <c r="K64" s="66"/>
      <c r="L64" s="66"/>
    </row>
    <row r="65" spans="1:12" ht="12">
      <c r="A65" s="62" t="s">
        <v>57</v>
      </c>
      <c r="B65" s="63"/>
      <c r="C65" s="64"/>
      <c r="D65" s="64"/>
      <c r="E65" s="66"/>
      <c r="F65" s="66"/>
      <c r="G65" s="66"/>
      <c r="H65" s="66"/>
      <c r="I65" s="66"/>
      <c r="J65" s="66"/>
      <c r="K65" s="66"/>
      <c r="L65" s="66"/>
    </row>
    <row r="66" spans="1:12" ht="12">
      <c r="A66" s="62"/>
      <c r="B66" s="63"/>
      <c r="C66" s="64"/>
      <c r="D66" s="64"/>
      <c r="E66" s="66"/>
      <c r="F66" s="66"/>
      <c r="G66" s="66"/>
      <c r="H66" s="66"/>
      <c r="I66" s="66"/>
      <c r="J66" s="66"/>
      <c r="K66" s="66"/>
      <c r="L66" s="66"/>
    </row>
    <row r="67" spans="1:12" ht="12">
      <c r="A67" s="62" t="s">
        <v>58</v>
      </c>
      <c r="B67" s="63"/>
      <c r="C67" s="64"/>
      <c r="D67" s="64"/>
      <c r="E67" s="66"/>
      <c r="F67" s="66"/>
      <c r="G67" s="66"/>
      <c r="H67" s="66"/>
      <c r="I67" s="66"/>
      <c r="J67" s="66"/>
      <c r="K67" s="66"/>
      <c r="L67" s="66"/>
    </row>
    <row r="68" spans="1:12" ht="12">
      <c r="A68" s="62"/>
      <c r="B68" s="63"/>
      <c r="C68" s="64"/>
      <c r="D68" s="64"/>
      <c r="E68" s="66"/>
      <c r="F68" s="66"/>
      <c r="G68" s="66"/>
      <c r="H68" s="66"/>
      <c r="I68" s="66"/>
      <c r="J68" s="66"/>
      <c r="K68" s="66"/>
      <c r="L68" s="66"/>
    </row>
    <row r="69" spans="1:12" ht="12">
      <c r="A69" s="62"/>
      <c r="B69" s="63"/>
      <c r="C69" s="64"/>
      <c r="D69" s="64"/>
      <c r="E69" s="66"/>
      <c r="F69" s="66"/>
      <c r="G69" s="66"/>
      <c r="H69" s="66"/>
      <c r="I69" s="66"/>
      <c r="J69" s="66"/>
      <c r="K69" s="66"/>
      <c r="L69" s="66"/>
    </row>
    <row r="70" spans="1:12" ht="12">
      <c r="A70" s="62" t="s">
        <v>59</v>
      </c>
      <c r="B70" s="63"/>
      <c r="C70" s="64"/>
      <c r="D70" s="64"/>
      <c r="E70" s="66"/>
      <c r="F70" s="66"/>
      <c r="G70" s="66"/>
      <c r="H70" s="66"/>
      <c r="I70" s="66"/>
      <c r="J70" s="66"/>
      <c r="K70" s="66"/>
      <c r="L70" s="66"/>
    </row>
    <row r="71" spans="1:12" ht="12.75" thickBot="1">
      <c r="A71" s="62"/>
      <c r="B71" s="63"/>
      <c r="C71" s="64"/>
      <c r="D71" s="64"/>
      <c r="E71" s="78"/>
      <c r="F71" s="78"/>
      <c r="G71" s="78"/>
      <c r="H71" s="78"/>
      <c r="I71" s="78"/>
      <c r="J71" s="78"/>
      <c r="K71" s="78"/>
      <c r="L71" s="78"/>
    </row>
    <row r="72" spans="1:12" ht="15" thickBot="1">
      <c r="A72" s="46" t="s">
        <v>60</v>
      </c>
      <c r="B72" s="119"/>
      <c r="C72" s="48"/>
      <c r="D72" s="48"/>
      <c r="E72" s="80"/>
      <c r="F72" s="80"/>
      <c r="G72" s="80"/>
      <c r="H72" s="80"/>
      <c r="I72" s="80"/>
      <c r="J72" s="80"/>
      <c r="K72" s="80"/>
      <c r="L72" s="80"/>
    </row>
    <row r="73" spans="1:12" ht="12">
      <c r="A73" s="50" t="s">
        <v>61</v>
      </c>
      <c r="B73" s="52" t="s">
        <v>62</v>
      </c>
      <c r="C73" s="53"/>
      <c r="D73" s="53"/>
      <c r="E73" s="55"/>
      <c r="F73" s="55"/>
      <c r="G73" s="55"/>
      <c r="H73" s="55"/>
      <c r="I73" s="55"/>
      <c r="J73" s="55"/>
      <c r="K73" s="55"/>
      <c r="L73" s="55"/>
    </row>
    <row r="74" spans="1:12" ht="12.75">
      <c r="A74" s="62" t="s">
        <v>61</v>
      </c>
      <c r="B74" s="82" t="s">
        <v>63</v>
      </c>
      <c r="C74" s="59"/>
      <c r="D74" s="59"/>
      <c r="E74" s="72"/>
      <c r="F74" s="72"/>
      <c r="G74" s="72"/>
      <c r="H74" s="72"/>
      <c r="I74" s="72"/>
      <c r="J74" s="72"/>
      <c r="K74" s="72"/>
      <c r="L74" s="72"/>
    </row>
    <row r="75" spans="1:12" ht="12.75" thickBot="1">
      <c r="A75" s="62"/>
      <c r="B75" s="63"/>
      <c r="C75" s="64"/>
      <c r="D75" s="64"/>
      <c r="E75" s="78"/>
      <c r="F75" s="78"/>
      <c r="G75" s="78"/>
      <c r="H75" s="78"/>
      <c r="I75" s="78"/>
      <c r="J75" s="78"/>
      <c r="K75" s="78"/>
      <c r="L75" s="78"/>
    </row>
    <row r="76" spans="1:12" ht="15" thickBot="1">
      <c r="A76" s="136" t="s">
        <v>64</v>
      </c>
      <c r="B76" s="160"/>
      <c r="C76" s="48"/>
      <c r="D76" s="48"/>
      <c r="E76" s="80"/>
      <c r="F76" s="80"/>
      <c r="G76" s="80"/>
      <c r="H76" s="80"/>
      <c r="I76" s="80"/>
      <c r="J76" s="80"/>
      <c r="K76" s="80"/>
      <c r="L76" s="80"/>
    </row>
    <row r="77" spans="1:12" ht="13.5" thickBot="1">
      <c r="A77" s="46"/>
      <c r="B77" s="119"/>
      <c r="C77" s="48"/>
      <c r="D77" s="48"/>
      <c r="E77" s="80"/>
      <c r="F77" s="80"/>
      <c r="G77" s="80"/>
      <c r="H77" s="80"/>
      <c r="I77" s="80"/>
      <c r="J77" s="80"/>
      <c r="K77" s="80"/>
      <c r="L77" s="80"/>
    </row>
    <row r="78" spans="1:12" s="61" customFormat="1" ht="13.5" thickBot="1">
      <c r="A78" s="138" t="s">
        <v>65</v>
      </c>
      <c r="B78" s="163"/>
      <c r="C78" s="83"/>
      <c r="D78" s="83"/>
      <c r="E78" s="84">
        <f t="shared" ref="E78:L78" si="9">+E80+E81+E82</f>
        <v>0</v>
      </c>
      <c r="F78" s="84">
        <f t="shared" si="9"/>
        <v>0</v>
      </c>
      <c r="G78" s="84">
        <f t="shared" si="9"/>
        <v>0</v>
      </c>
      <c r="H78" s="84">
        <f t="shared" si="9"/>
        <v>0</v>
      </c>
      <c r="I78" s="84">
        <f t="shared" si="9"/>
        <v>0</v>
      </c>
      <c r="J78" s="84">
        <f t="shared" si="9"/>
        <v>0</v>
      </c>
      <c r="K78" s="84">
        <f t="shared" si="9"/>
        <v>0</v>
      </c>
      <c r="L78" s="84">
        <f t="shared" si="9"/>
        <v>0</v>
      </c>
    </row>
    <row r="79" spans="1:12" ht="12.75">
      <c r="A79" s="85"/>
      <c r="B79" s="87"/>
      <c r="C79" s="53"/>
      <c r="D79" s="53"/>
      <c r="E79" s="55"/>
      <c r="F79" s="55"/>
      <c r="G79" s="55"/>
      <c r="H79" s="55"/>
      <c r="I79" s="55"/>
      <c r="J79" s="55"/>
      <c r="K79" s="55"/>
      <c r="L79" s="55"/>
    </row>
    <row r="80" spans="1:12" s="61" customFormat="1" ht="12.75">
      <c r="A80" s="56" t="s">
        <v>66</v>
      </c>
      <c r="B80" s="88"/>
      <c r="C80" s="59" t="s">
        <v>36</v>
      </c>
      <c r="D80" s="59"/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</row>
    <row r="81" spans="1:13" s="61" customFormat="1" ht="12.75">
      <c r="A81" s="56" t="s">
        <v>67</v>
      </c>
      <c r="B81" s="88"/>
      <c r="C81" s="59" t="s">
        <v>36</v>
      </c>
      <c r="D81" s="59"/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</row>
    <row r="82" spans="1:13" s="61" customFormat="1" ht="12.75">
      <c r="A82" s="56" t="s">
        <v>68</v>
      </c>
      <c r="B82" s="88"/>
      <c r="C82" s="59"/>
      <c r="D82" s="59"/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</row>
    <row r="83" spans="1:13" ht="13.5" thickBot="1">
      <c r="A83" s="89"/>
      <c r="B83" s="82"/>
      <c r="C83" s="64"/>
      <c r="D83" s="64"/>
      <c r="E83" s="66"/>
      <c r="F83" s="66"/>
      <c r="G83" s="66"/>
      <c r="H83" s="66"/>
      <c r="I83" s="66"/>
      <c r="J83" s="66"/>
      <c r="K83" s="66"/>
      <c r="L83" s="66"/>
    </row>
    <row r="84" spans="1:13" ht="13.5" thickBot="1">
      <c r="A84" s="138" t="s">
        <v>69</v>
      </c>
      <c r="B84" s="163"/>
      <c r="C84" s="83"/>
      <c r="D84" s="83"/>
      <c r="E84" s="84" t="e">
        <f t="shared" ref="E84:L84" si="10">+E15+E41+E48+E58+E62+E72+E76+E78</f>
        <v>#REF!</v>
      </c>
      <c r="F84" s="84">
        <f t="shared" si="10"/>
        <v>0</v>
      </c>
      <c r="G84" s="84" t="e">
        <f t="shared" si="10"/>
        <v>#REF!</v>
      </c>
      <c r="H84" s="84" t="e">
        <f t="shared" si="10"/>
        <v>#REF!</v>
      </c>
      <c r="I84" s="84">
        <f t="shared" si="10"/>
        <v>0</v>
      </c>
      <c r="J84" s="84" t="e">
        <f t="shared" si="10"/>
        <v>#REF!</v>
      </c>
      <c r="K84" s="84" t="e">
        <f t="shared" si="10"/>
        <v>#REF!</v>
      </c>
      <c r="L84" s="84">
        <f t="shared" si="10"/>
        <v>0</v>
      </c>
      <c r="M84" s="90"/>
    </row>
    <row r="85" spans="1:13" ht="13.5" thickBot="1">
      <c r="A85" s="46"/>
      <c r="B85" s="119"/>
      <c r="C85" s="83"/>
      <c r="D85" s="83"/>
      <c r="E85" s="84"/>
      <c r="F85" s="84"/>
      <c r="G85" s="84"/>
      <c r="H85" s="84"/>
      <c r="I85" s="84"/>
      <c r="J85" s="84"/>
      <c r="K85" s="84"/>
      <c r="L85" s="84"/>
    </row>
    <row r="86" spans="1:13" ht="15" thickBot="1">
      <c r="A86" s="46" t="s">
        <v>70</v>
      </c>
      <c r="B86" s="119"/>
      <c r="C86" s="83"/>
      <c r="D86" s="83"/>
      <c r="E86" s="84"/>
      <c r="F86" s="84"/>
      <c r="G86" s="84"/>
      <c r="H86" s="84"/>
      <c r="I86" s="84"/>
      <c r="J86" s="84"/>
      <c r="K86" s="84"/>
      <c r="L86" s="84"/>
    </row>
    <row r="87" spans="1:13" ht="12">
      <c r="A87" s="50" t="s">
        <v>61</v>
      </c>
      <c r="B87" s="52" t="s">
        <v>62</v>
      </c>
      <c r="C87" s="53"/>
      <c r="D87" s="53"/>
      <c r="E87" s="55"/>
      <c r="F87" s="55"/>
      <c r="G87" s="55"/>
      <c r="H87" s="55"/>
      <c r="I87" s="55"/>
      <c r="J87" s="55"/>
      <c r="K87" s="55"/>
      <c r="L87" s="55"/>
    </row>
    <row r="88" spans="1:13" ht="12.75">
      <c r="A88" s="62" t="s">
        <v>61</v>
      </c>
      <c r="B88" s="82" t="s">
        <v>63</v>
      </c>
      <c r="C88" s="59"/>
      <c r="D88" s="59"/>
      <c r="E88" s="72"/>
      <c r="F88" s="72"/>
      <c r="G88" s="72"/>
      <c r="H88" s="72"/>
      <c r="I88" s="72"/>
      <c r="J88" s="72"/>
      <c r="K88" s="72"/>
      <c r="L88" s="72"/>
    </row>
    <row r="89" spans="1:13" ht="13.5" thickBot="1">
      <c r="A89" s="62"/>
      <c r="B89" s="92"/>
      <c r="C89" s="93"/>
      <c r="D89" s="93"/>
      <c r="E89" s="94"/>
      <c r="F89" s="94"/>
      <c r="G89" s="94"/>
      <c r="H89" s="94"/>
      <c r="I89" s="94"/>
      <c r="J89" s="94"/>
      <c r="K89" s="94"/>
      <c r="L89" s="94"/>
    </row>
    <row r="90" spans="1:13" ht="13.5" thickBot="1">
      <c r="A90" s="136" t="s">
        <v>71</v>
      </c>
      <c r="B90" s="160"/>
      <c r="C90" s="48"/>
      <c r="D90" s="48"/>
      <c r="E90" s="84"/>
      <c r="F90" s="84"/>
      <c r="G90" s="84">
        <f t="shared" ref="G90:L90" si="11">SUM(G91:G92)</f>
        <v>0</v>
      </c>
      <c r="H90" s="84">
        <f t="shared" si="11"/>
        <v>0</v>
      </c>
      <c r="I90" s="84">
        <f t="shared" si="11"/>
        <v>0</v>
      </c>
      <c r="J90" s="84">
        <f t="shared" si="11"/>
        <v>0</v>
      </c>
      <c r="K90" s="84">
        <f t="shared" si="11"/>
        <v>0</v>
      </c>
      <c r="L90" s="84">
        <f t="shared" si="11"/>
        <v>0</v>
      </c>
    </row>
    <row r="91" spans="1:13" ht="12">
      <c r="A91" s="62" t="s">
        <v>72</v>
      </c>
      <c r="B91" s="63"/>
      <c r="C91" s="64"/>
      <c r="D91" s="64"/>
      <c r="E91" s="55"/>
      <c r="F91" s="66"/>
      <c r="G91" s="66"/>
      <c r="H91" s="66"/>
      <c r="I91" s="66"/>
      <c r="J91" s="66"/>
      <c r="K91" s="66"/>
      <c r="L91" s="66"/>
    </row>
    <row r="92" spans="1:13" ht="12">
      <c r="A92" s="62" t="s">
        <v>73</v>
      </c>
      <c r="B92" s="63"/>
      <c r="C92" s="64"/>
      <c r="D92" s="64"/>
      <c r="E92" s="66"/>
      <c r="F92" s="66"/>
      <c r="G92" s="66"/>
      <c r="H92" s="66"/>
      <c r="I92" s="66"/>
      <c r="J92" s="66"/>
      <c r="K92" s="66"/>
      <c r="L92" s="66"/>
    </row>
    <row r="93" spans="1:13" ht="12">
      <c r="A93" s="62" t="s">
        <v>74</v>
      </c>
      <c r="B93" s="63"/>
      <c r="C93" s="64"/>
      <c r="D93" s="64"/>
      <c r="E93" s="66"/>
      <c r="F93" s="66"/>
      <c r="G93" s="72"/>
      <c r="H93" s="66"/>
      <c r="I93" s="66"/>
      <c r="J93" s="72"/>
      <c r="K93" s="66"/>
      <c r="L93" s="66"/>
    </row>
    <row r="94" spans="1:13" ht="12">
      <c r="A94" s="62" t="s">
        <v>65</v>
      </c>
      <c r="B94" s="63"/>
      <c r="C94" s="64"/>
      <c r="D94" s="64"/>
      <c r="E94" s="66"/>
      <c r="F94" s="66"/>
      <c r="G94" s="66"/>
      <c r="H94" s="66"/>
      <c r="I94" s="66"/>
      <c r="J94" s="66"/>
      <c r="K94" s="66"/>
      <c r="L94" s="66"/>
    </row>
    <row r="95" spans="1:13" ht="12.75" thickBot="1">
      <c r="A95" s="75"/>
      <c r="B95" s="77"/>
      <c r="C95" s="95"/>
      <c r="D95" s="95"/>
      <c r="E95" s="94"/>
      <c r="F95" s="94"/>
      <c r="G95" s="94"/>
      <c r="H95" s="94"/>
      <c r="I95" s="94"/>
      <c r="J95" s="94"/>
      <c r="K95" s="94"/>
      <c r="L95" s="94"/>
    </row>
    <row r="96" spans="1:13" ht="12.75">
      <c r="A96" s="24"/>
      <c r="B96" s="24"/>
      <c r="C96" s="96"/>
      <c r="D96" s="96"/>
      <c r="E96" s="97"/>
      <c r="F96" s="97"/>
      <c r="G96" s="98"/>
      <c r="H96" s="98"/>
      <c r="I96" s="98"/>
      <c r="J96" s="98"/>
      <c r="K96" s="98"/>
      <c r="L96" s="98"/>
    </row>
    <row r="97" spans="1:12" ht="12.75">
      <c r="A97" s="24" t="s">
        <v>75</v>
      </c>
      <c r="B97" s="24"/>
      <c r="C97" s="96"/>
      <c r="D97" s="96"/>
      <c r="E97" s="98"/>
      <c r="F97" s="98"/>
      <c r="G97" s="98"/>
      <c r="H97" s="98"/>
      <c r="I97" s="98"/>
      <c r="J97" s="98"/>
      <c r="K97" s="98"/>
      <c r="L97" s="98"/>
    </row>
    <row r="98" spans="1:12" ht="12.75">
      <c r="A98" s="24" t="s">
        <v>76</v>
      </c>
      <c r="B98" s="24"/>
      <c r="C98" s="96"/>
      <c r="D98" s="96"/>
      <c r="E98" s="98"/>
      <c r="F98" s="98"/>
      <c r="G98" s="98"/>
      <c r="H98" s="98"/>
      <c r="I98" s="98"/>
      <c r="J98" s="98"/>
      <c r="K98" s="98"/>
      <c r="L98" s="98"/>
    </row>
    <row r="99" spans="1:12" ht="12">
      <c r="A99" s="24" t="s">
        <v>77</v>
      </c>
      <c r="B99" s="24"/>
      <c r="C99" s="24"/>
      <c r="D99" s="24"/>
      <c r="E99" s="99"/>
      <c r="F99" s="99"/>
      <c r="G99" s="99"/>
      <c r="H99" s="25"/>
      <c r="I99" s="25"/>
      <c r="J99" s="99"/>
      <c r="K99" s="25"/>
      <c r="L99" s="25"/>
    </row>
    <row r="100" spans="1:12" ht="12">
      <c r="A100" s="24" t="s">
        <v>78</v>
      </c>
      <c r="B100" s="24"/>
      <c r="C100" s="24"/>
      <c r="D100" s="24"/>
      <c r="E100" s="100"/>
      <c r="F100" s="100"/>
      <c r="G100" s="100"/>
      <c r="H100" s="25"/>
      <c r="I100" s="25"/>
      <c r="J100" s="100"/>
      <c r="K100" s="25"/>
      <c r="L100" s="25"/>
    </row>
    <row r="101" spans="1:12" ht="12">
      <c r="A101" s="24"/>
      <c r="B101" s="24"/>
      <c r="C101" s="24"/>
      <c r="D101" s="24"/>
      <c r="E101" s="99"/>
      <c r="F101" s="99"/>
      <c r="G101" s="25"/>
      <c r="H101" s="25"/>
      <c r="I101" s="25"/>
      <c r="J101" s="25"/>
      <c r="K101" s="25"/>
      <c r="L101" s="25"/>
    </row>
    <row r="102" spans="1:12" ht="12">
      <c r="A102" s="24"/>
      <c r="B102" s="24"/>
      <c r="C102" s="24"/>
      <c r="D102" s="24"/>
      <c r="E102" s="99"/>
      <c r="F102" s="99"/>
      <c r="G102" s="99"/>
      <c r="H102" s="25"/>
      <c r="I102" s="25"/>
      <c r="J102" s="99"/>
      <c r="K102" s="25"/>
      <c r="L102" s="25"/>
    </row>
    <row r="103" spans="1:12">
      <c r="E103" s="101"/>
      <c r="F103" s="101"/>
      <c r="G103" s="101"/>
      <c r="J103" s="101"/>
    </row>
    <row r="104" spans="1:12">
      <c r="E104" s="101"/>
      <c r="F104" s="101"/>
      <c r="G104" s="101"/>
      <c r="H104" s="101"/>
      <c r="I104" s="101"/>
      <c r="J104" s="101"/>
      <c r="K104" s="101"/>
      <c r="L104" s="101"/>
    </row>
    <row r="105" spans="1:12">
      <c r="E105" s="101"/>
      <c r="F105" s="101"/>
      <c r="G105" s="101"/>
      <c r="J105" s="101"/>
    </row>
    <row r="106" spans="1:12">
      <c r="E106" s="101"/>
      <c r="F106" s="101"/>
      <c r="G106" s="101"/>
      <c r="H106" s="101"/>
      <c r="I106" s="101"/>
      <c r="J106" s="101"/>
      <c r="K106" s="101"/>
      <c r="L106" s="101"/>
    </row>
    <row r="107" spans="1:12">
      <c r="E107" s="101"/>
      <c r="F107" s="101"/>
    </row>
    <row r="108" spans="1:12">
      <c r="E108" s="101"/>
      <c r="F108" s="101"/>
    </row>
    <row r="109" spans="1:12">
      <c r="E109" s="101"/>
      <c r="F109" s="101"/>
    </row>
    <row r="110" spans="1:12">
      <c r="E110" s="101"/>
      <c r="F110" s="101"/>
    </row>
    <row r="111" spans="1:12">
      <c r="E111" s="101"/>
      <c r="F111" s="101"/>
    </row>
    <row r="112" spans="1:12">
      <c r="E112" s="101"/>
      <c r="F112" s="101"/>
    </row>
    <row r="113" spans="5:12">
      <c r="E113" s="101"/>
      <c r="F113" s="101"/>
      <c r="G113" s="28"/>
      <c r="H113" s="28"/>
      <c r="I113" s="28"/>
      <c r="J113" s="28"/>
      <c r="K113" s="28"/>
      <c r="L113" s="28"/>
    </row>
    <row r="114" spans="5:12">
      <c r="E114" s="101"/>
      <c r="F114" s="101"/>
      <c r="G114" s="28"/>
      <c r="H114" s="28"/>
      <c r="I114" s="28"/>
      <c r="J114" s="28"/>
      <c r="K114" s="28"/>
      <c r="L114" s="28"/>
    </row>
    <row r="115" spans="5:12">
      <c r="E115" s="101"/>
      <c r="F115" s="101"/>
      <c r="G115" s="28"/>
      <c r="H115" s="28"/>
      <c r="I115" s="28"/>
      <c r="J115" s="28"/>
      <c r="K115" s="28"/>
      <c r="L115" s="28"/>
    </row>
    <row r="116" spans="5:12">
      <c r="E116" s="101"/>
      <c r="F116" s="101"/>
      <c r="G116" s="28"/>
      <c r="H116" s="28"/>
      <c r="I116" s="28"/>
      <c r="J116" s="28"/>
      <c r="K116" s="28"/>
      <c r="L116" s="28"/>
    </row>
    <row r="117" spans="5:12">
      <c r="E117" s="101"/>
      <c r="F117" s="101"/>
      <c r="G117" s="28"/>
      <c r="H117" s="28"/>
      <c r="I117" s="28"/>
      <c r="J117" s="28"/>
      <c r="K117" s="28"/>
      <c r="L117" s="28"/>
    </row>
    <row r="118" spans="5:12">
      <c r="E118" s="101"/>
      <c r="F118" s="101"/>
      <c r="G118" s="28"/>
      <c r="H118" s="28"/>
      <c r="I118" s="28"/>
      <c r="J118" s="28"/>
      <c r="K118" s="28"/>
      <c r="L118" s="28"/>
    </row>
    <row r="119" spans="5:12">
      <c r="E119" s="101"/>
      <c r="F119" s="101"/>
      <c r="G119" s="28"/>
      <c r="H119" s="28"/>
      <c r="I119" s="28"/>
      <c r="J119" s="28"/>
      <c r="K119" s="28"/>
      <c r="L119" s="28"/>
    </row>
    <row r="120" spans="5:12">
      <c r="E120" s="101"/>
      <c r="F120" s="101"/>
      <c r="G120" s="28"/>
      <c r="H120" s="28"/>
      <c r="I120" s="28"/>
      <c r="J120" s="28"/>
      <c r="K120" s="28"/>
      <c r="L120" s="28"/>
    </row>
    <row r="121" spans="5:12">
      <c r="E121" s="101"/>
      <c r="F121" s="101"/>
      <c r="G121" s="28"/>
      <c r="H121" s="28"/>
      <c r="I121" s="28"/>
      <c r="J121" s="28"/>
      <c r="K121" s="28"/>
      <c r="L121" s="28"/>
    </row>
    <row r="122" spans="5:12">
      <c r="E122" s="101"/>
      <c r="F122" s="101"/>
      <c r="G122" s="28"/>
      <c r="H122" s="28"/>
      <c r="I122" s="28"/>
      <c r="J122" s="28"/>
      <c r="K122" s="28"/>
      <c r="L122" s="28"/>
    </row>
    <row r="123" spans="5:12">
      <c r="E123" s="101"/>
      <c r="F123" s="101"/>
      <c r="G123" s="28"/>
      <c r="H123" s="28"/>
      <c r="I123" s="28"/>
      <c r="J123" s="28"/>
      <c r="K123" s="28"/>
      <c r="L123" s="28"/>
    </row>
    <row r="124" spans="5:12">
      <c r="E124" s="101"/>
      <c r="F124" s="101"/>
      <c r="G124" s="28"/>
      <c r="H124" s="28"/>
      <c r="I124" s="28"/>
      <c r="J124" s="28"/>
      <c r="K124" s="28"/>
      <c r="L124" s="28"/>
    </row>
    <row r="125" spans="5:12">
      <c r="E125" s="101"/>
      <c r="F125" s="101"/>
      <c r="G125" s="28"/>
      <c r="H125" s="28"/>
      <c r="I125" s="28"/>
      <c r="J125" s="28"/>
      <c r="K125" s="28"/>
      <c r="L125" s="28"/>
    </row>
    <row r="126" spans="5:12">
      <c r="E126" s="101"/>
      <c r="F126" s="101"/>
      <c r="G126" s="28"/>
      <c r="H126" s="28"/>
      <c r="I126" s="28"/>
      <c r="J126" s="28"/>
      <c r="K126" s="28"/>
      <c r="L126" s="28"/>
    </row>
    <row r="127" spans="5:12">
      <c r="E127" s="101"/>
      <c r="F127" s="101"/>
      <c r="G127" s="28"/>
      <c r="H127" s="28"/>
      <c r="I127" s="28"/>
      <c r="J127" s="28"/>
      <c r="K127" s="28"/>
      <c r="L127" s="28"/>
    </row>
    <row r="128" spans="5:12">
      <c r="E128" s="101"/>
      <c r="F128" s="101"/>
      <c r="G128" s="28"/>
      <c r="H128" s="28"/>
      <c r="I128" s="28"/>
      <c r="J128" s="28"/>
      <c r="K128" s="28"/>
      <c r="L128" s="28"/>
    </row>
    <row r="129" spans="5:12">
      <c r="E129" s="101"/>
      <c r="F129" s="101"/>
      <c r="G129" s="28"/>
      <c r="H129" s="28"/>
      <c r="I129" s="28"/>
      <c r="J129" s="28"/>
      <c r="K129" s="28"/>
      <c r="L129" s="28"/>
    </row>
    <row r="130" spans="5:12">
      <c r="E130" s="101"/>
      <c r="F130" s="101"/>
      <c r="G130" s="28"/>
      <c r="H130" s="28"/>
      <c r="I130" s="28"/>
      <c r="J130" s="28"/>
      <c r="K130" s="28"/>
      <c r="L130" s="28"/>
    </row>
    <row r="131" spans="5:12">
      <c r="E131" s="101"/>
      <c r="F131" s="101"/>
      <c r="G131" s="28"/>
      <c r="H131" s="28"/>
      <c r="I131" s="28"/>
      <c r="J131" s="28"/>
      <c r="K131" s="28"/>
      <c r="L131" s="28"/>
    </row>
    <row r="132" spans="5:12">
      <c r="E132" s="101"/>
      <c r="F132" s="101"/>
      <c r="G132" s="28"/>
      <c r="H132" s="28"/>
      <c r="I132" s="28"/>
      <c r="J132" s="28"/>
      <c r="K132" s="28"/>
      <c r="L132" s="28"/>
    </row>
    <row r="133" spans="5:12">
      <c r="E133" s="101"/>
      <c r="F133" s="101"/>
      <c r="G133" s="28"/>
      <c r="H133" s="28"/>
      <c r="I133" s="28"/>
      <c r="J133" s="28"/>
      <c r="K133" s="28"/>
      <c r="L133" s="28"/>
    </row>
    <row r="134" spans="5:12">
      <c r="E134" s="101"/>
      <c r="F134" s="101"/>
      <c r="G134" s="28"/>
      <c r="H134" s="28"/>
      <c r="I134" s="28"/>
      <c r="J134" s="28"/>
      <c r="K134" s="28"/>
      <c r="L134" s="28"/>
    </row>
    <row r="135" spans="5:12">
      <c r="E135" s="101"/>
      <c r="F135" s="101"/>
      <c r="G135" s="28"/>
      <c r="H135" s="28"/>
      <c r="I135" s="28"/>
      <c r="J135" s="28"/>
      <c r="K135" s="28"/>
      <c r="L135" s="28"/>
    </row>
    <row r="136" spans="5:12">
      <c r="E136" s="101"/>
      <c r="F136" s="101"/>
      <c r="G136" s="28"/>
      <c r="H136" s="28"/>
      <c r="I136" s="28"/>
      <c r="J136" s="28"/>
      <c r="K136" s="28"/>
      <c r="L136" s="28"/>
    </row>
    <row r="137" spans="5:12">
      <c r="E137" s="101"/>
      <c r="F137" s="101"/>
      <c r="G137" s="28"/>
      <c r="H137" s="28"/>
      <c r="I137" s="28"/>
      <c r="J137" s="28"/>
      <c r="K137" s="28"/>
      <c r="L137" s="28"/>
    </row>
    <row r="138" spans="5:12">
      <c r="E138" s="101"/>
      <c r="F138" s="101"/>
      <c r="G138" s="28"/>
      <c r="H138" s="28"/>
      <c r="I138" s="28"/>
      <c r="J138" s="28"/>
      <c r="K138" s="28"/>
      <c r="L138" s="28"/>
    </row>
    <row r="139" spans="5:12">
      <c r="E139" s="101"/>
      <c r="F139" s="101"/>
      <c r="G139" s="28"/>
      <c r="H139" s="28"/>
      <c r="I139" s="28"/>
      <c r="J139" s="28"/>
      <c r="K139" s="28"/>
      <c r="L139" s="28"/>
    </row>
    <row r="140" spans="5:12">
      <c r="E140" s="101"/>
      <c r="F140" s="101"/>
      <c r="G140" s="28"/>
      <c r="H140" s="28"/>
      <c r="I140" s="28"/>
      <c r="J140" s="28"/>
      <c r="K140" s="28"/>
      <c r="L140" s="28"/>
    </row>
    <row r="141" spans="5:12">
      <c r="E141" s="101"/>
      <c r="F141" s="101"/>
      <c r="G141" s="28"/>
      <c r="H141" s="28"/>
      <c r="I141" s="28"/>
      <c r="J141" s="28"/>
      <c r="K141" s="28"/>
      <c r="L141" s="28"/>
    </row>
    <row r="142" spans="5:12">
      <c r="E142" s="101"/>
      <c r="F142" s="101"/>
      <c r="G142" s="28"/>
      <c r="H142" s="28"/>
      <c r="I142" s="28"/>
      <c r="J142" s="28"/>
      <c r="K142" s="28"/>
      <c r="L142" s="28"/>
    </row>
    <row r="143" spans="5:12">
      <c r="E143" s="101"/>
      <c r="F143" s="101"/>
      <c r="G143" s="28"/>
      <c r="H143" s="28"/>
      <c r="I143" s="28"/>
      <c r="J143" s="28"/>
      <c r="K143" s="28"/>
      <c r="L143" s="28"/>
    </row>
    <row r="144" spans="5:12">
      <c r="E144" s="101"/>
      <c r="F144" s="101"/>
      <c r="G144" s="28"/>
      <c r="H144" s="28"/>
      <c r="I144" s="28"/>
      <c r="J144" s="28"/>
      <c r="K144" s="28"/>
      <c r="L144" s="28"/>
    </row>
    <row r="145" spans="5:12">
      <c r="E145" s="101"/>
      <c r="F145" s="101"/>
      <c r="G145" s="28"/>
      <c r="H145" s="28"/>
      <c r="I145" s="28"/>
      <c r="J145" s="28"/>
      <c r="K145" s="28"/>
      <c r="L145" s="28"/>
    </row>
    <row r="146" spans="5:12">
      <c r="E146" s="101"/>
      <c r="F146" s="101"/>
      <c r="G146" s="28"/>
      <c r="H146" s="28"/>
      <c r="I146" s="28"/>
      <c r="J146" s="28"/>
      <c r="K146" s="28"/>
      <c r="L146" s="28"/>
    </row>
    <row r="147" spans="5:12">
      <c r="E147" s="101"/>
      <c r="F147" s="101"/>
      <c r="G147" s="28"/>
      <c r="H147" s="28"/>
      <c r="I147" s="28"/>
      <c r="J147" s="28"/>
      <c r="K147" s="28"/>
      <c r="L147" s="28"/>
    </row>
    <row r="148" spans="5:12">
      <c r="E148" s="101"/>
      <c r="F148" s="101"/>
      <c r="G148" s="28"/>
      <c r="H148" s="28"/>
      <c r="I148" s="28"/>
      <c r="J148" s="28"/>
      <c r="K148" s="28"/>
      <c r="L148" s="28"/>
    </row>
    <row r="149" spans="5:12">
      <c r="E149" s="101"/>
      <c r="F149" s="101"/>
      <c r="G149" s="28"/>
      <c r="H149" s="28"/>
      <c r="I149" s="28"/>
      <c r="J149" s="28"/>
      <c r="K149" s="28"/>
      <c r="L149" s="28"/>
    </row>
    <row r="150" spans="5:12">
      <c r="E150" s="101"/>
      <c r="F150" s="101"/>
      <c r="G150" s="28"/>
      <c r="H150" s="28"/>
      <c r="I150" s="28"/>
      <c r="J150" s="28"/>
      <c r="K150" s="28"/>
      <c r="L150" s="28"/>
    </row>
    <row r="151" spans="5:12">
      <c r="E151" s="101"/>
      <c r="F151" s="101"/>
      <c r="G151" s="28"/>
      <c r="H151" s="28"/>
      <c r="I151" s="28"/>
      <c r="J151" s="28"/>
      <c r="K151" s="28"/>
      <c r="L151" s="28"/>
    </row>
    <row r="152" spans="5:12">
      <c r="E152" s="101"/>
      <c r="F152" s="101"/>
      <c r="G152" s="28"/>
      <c r="H152" s="28"/>
      <c r="I152" s="28"/>
      <c r="J152" s="28"/>
      <c r="K152" s="28"/>
      <c r="L152" s="28"/>
    </row>
    <row r="153" spans="5:12">
      <c r="E153" s="101"/>
      <c r="F153" s="101"/>
      <c r="G153" s="28"/>
      <c r="H153" s="28"/>
      <c r="I153" s="28"/>
      <c r="J153" s="28"/>
      <c r="K153" s="28"/>
      <c r="L153" s="28"/>
    </row>
    <row r="154" spans="5:12">
      <c r="E154" s="101"/>
      <c r="F154" s="101"/>
      <c r="G154" s="28"/>
      <c r="H154" s="28"/>
      <c r="I154" s="28"/>
      <c r="J154" s="28"/>
      <c r="K154" s="28"/>
      <c r="L154" s="28"/>
    </row>
    <row r="155" spans="5:12">
      <c r="E155" s="101"/>
      <c r="F155" s="101"/>
      <c r="G155" s="28"/>
      <c r="H155" s="28"/>
      <c r="I155" s="28"/>
      <c r="J155" s="28"/>
      <c r="K155" s="28"/>
      <c r="L155" s="28"/>
    </row>
    <row r="156" spans="5:12">
      <c r="E156" s="101"/>
      <c r="F156" s="101"/>
      <c r="G156" s="28"/>
      <c r="H156" s="28"/>
      <c r="I156" s="28"/>
      <c r="J156" s="28"/>
      <c r="K156" s="28"/>
      <c r="L156" s="28"/>
    </row>
    <row r="157" spans="5:12">
      <c r="E157" s="101"/>
      <c r="F157" s="101"/>
      <c r="G157" s="28"/>
      <c r="H157" s="28"/>
      <c r="I157" s="28"/>
      <c r="J157" s="28"/>
      <c r="K157" s="28"/>
      <c r="L157" s="28"/>
    </row>
    <row r="158" spans="5:12">
      <c r="E158" s="101"/>
      <c r="F158" s="101"/>
      <c r="G158" s="28"/>
      <c r="H158" s="28"/>
      <c r="I158" s="28"/>
      <c r="J158" s="28"/>
      <c r="K158" s="28"/>
      <c r="L158" s="28"/>
    </row>
    <row r="159" spans="5:12">
      <c r="E159" s="101"/>
      <c r="F159" s="101"/>
      <c r="G159" s="28"/>
      <c r="H159" s="28"/>
      <c r="I159" s="28"/>
      <c r="J159" s="28"/>
      <c r="K159" s="28"/>
      <c r="L159" s="28"/>
    </row>
    <row r="160" spans="5:12">
      <c r="E160" s="101"/>
      <c r="F160" s="101"/>
      <c r="G160" s="28"/>
      <c r="H160" s="28"/>
      <c r="I160" s="28"/>
      <c r="J160" s="28"/>
      <c r="K160" s="28"/>
      <c r="L160" s="28"/>
    </row>
    <row r="161" spans="5:12">
      <c r="E161" s="101"/>
      <c r="F161" s="101"/>
      <c r="G161" s="28"/>
      <c r="H161" s="28"/>
      <c r="I161" s="28"/>
      <c r="J161" s="28"/>
      <c r="K161" s="28"/>
      <c r="L161" s="28"/>
    </row>
    <row r="162" spans="5:12">
      <c r="E162" s="101"/>
      <c r="F162" s="101"/>
      <c r="G162" s="28"/>
      <c r="H162" s="28"/>
      <c r="I162" s="28"/>
      <c r="J162" s="28"/>
      <c r="K162" s="28"/>
      <c r="L162" s="28"/>
    </row>
    <row r="163" spans="5:12">
      <c r="E163" s="101"/>
      <c r="F163" s="101"/>
      <c r="G163" s="28"/>
      <c r="H163" s="28"/>
      <c r="I163" s="28"/>
      <c r="J163" s="28"/>
      <c r="K163" s="28"/>
      <c r="L163" s="28"/>
    </row>
    <row r="164" spans="5:12">
      <c r="E164" s="101"/>
      <c r="F164" s="101"/>
      <c r="G164" s="28"/>
      <c r="H164" s="28"/>
      <c r="I164" s="28"/>
      <c r="J164" s="28"/>
      <c r="K164" s="28"/>
      <c r="L164" s="28"/>
    </row>
    <row r="165" spans="5:12">
      <c r="E165" s="101"/>
      <c r="F165" s="101"/>
      <c r="G165" s="28"/>
      <c r="H165" s="28"/>
      <c r="I165" s="28"/>
      <c r="J165" s="28"/>
      <c r="K165" s="28"/>
      <c r="L165" s="28"/>
    </row>
    <row r="166" spans="5:12">
      <c r="E166" s="101"/>
      <c r="F166" s="101"/>
      <c r="G166" s="28"/>
      <c r="H166" s="28"/>
      <c r="I166" s="28"/>
      <c r="J166" s="28"/>
      <c r="K166" s="28"/>
      <c r="L166" s="28"/>
    </row>
    <row r="167" spans="5:12">
      <c r="E167" s="101"/>
      <c r="F167" s="101"/>
      <c r="G167" s="28"/>
      <c r="H167" s="28"/>
      <c r="I167" s="28"/>
      <c r="J167" s="28"/>
      <c r="K167" s="28"/>
      <c r="L167" s="28"/>
    </row>
    <row r="168" spans="5:12">
      <c r="E168" s="101"/>
      <c r="F168" s="101"/>
      <c r="G168" s="28"/>
      <c r="H168" s="28"/>
      <c r="I168" s="28"/>
      <c r="J168" s="28"/>
      <c r="K168" s="28"/>
      <c r="L168" s="28"/>
    </row>
    <row r="169" spans="5:12">
      <c r="E169" s="101"/>
      <c r="F169" s="101"/>
      <c r="G169" s="28"/>
      <c r="H169" s="28"/>
      <c r="I169" s="28"/>
      <c r="J169" s="28"/>
      <c r="K169" s="28"/>
      <c r="L169" s="28"/>
    </row>
    <row r="170" spans="5:12">
      <c r="E170" s="101"/>
      <c r="F170" s="101"/>
      <c r="G170" s="28"/>
      <c r="H170" s="28"/>
      <c r="I170" s="28"/>
      <c r="J170" s="28"/>
      <c r="K170" s="28"/>
      <c r="L170" s="28"/>
    </row>
    <row r="171" spans="5:12">
      <c r="E171" s="101"/>
      <c r="F171" s="101"/>
      <c r="G171" s="28"/>
      <c r="H171" s="28"/>
      <c r="I171" s="28"/>
      <c r="J171" s="28"/>
      <c r="K171" s="28"/>
      <c r="L171" s="28"/>
    </row>
    <row r="172" spans="5:12">
      <c r="E172" s="101"/>
      <c r="F172" s="101"/>
      <c r="G172" s="28"/>
      <c r="H172" s="28"/>
      <c r="I172" s="28"/>
      <c r="J172" s="28"/>
      <c r="K172" s="28"/>
      <c r="L172" s="28"/>
    </row>
    <row r="173" spans="5:12">
      <c r="E173" s="101"/>
      <c r="F173" s="101"/>
      <c r="G173" s="28"/>
      <c r="H173" s="28"/>
      <c r="I173" s="28"/>
      <c r="J173" s="28"/>
      <c r="K173" s="28"/>
      <c r="L173" s="28"/>
    </row>
    <row r="174" spans="5:12">
      <c r="E174" s="101"/>
      <c r="F174" s="101"/>
      <c r="G174" s="28"/>
      <c r="H174" s="28"/>
      <c r="I174" s="28"/>
      <c r="J174" s="28"/>
      <c r="K174" s="28"/>
      <c r="L174" s="28"/>
    </row>
    <row r="175" spans="5:12">
      <c r="E175" s="101"/>
      <c r="F175" s="101"/>
      <c r="G175" s="28"/>
      <c r="H175" s="28"/>
      <c r="I175" s="28"/>
      <c r="J175" s="28"/>
      <c r="K175" s="28"/>
      <c r="L175" s="28"/>
    </row>
    <row r="176" spans="5:12">
      <c r="E176" s="101"/>
      <c r="F176" s="101"/>
      <c r="G176" s="28"/>
      <c r="H176" s="28"/>
      <c r="I176" s="28"/>
      <c r="J176" s="28"/>
      <c r="K176" s="28"/>
      <c r="L176" s="28"/>
    </row>
    <row r="177" spans="5:12">
      <c r="E177" s="101"/>
      <c r="F177" s="101"/>
      <c r="G177" s="28"/>
      <c r="H177" s="28"/>
      <c r="I177" s="28"/>
      <c r="J177" s="28"/>
      <c r="K177" s="28"/>
      <c r="L177" s="28"/>
    </row>
    <row r="178" spans="5:12">
      <c r="E178" s="101"/>
      <c r="F178" s="101"/>
      <c r="G178" s="28"/>
      <c r="H178" s="28"/>
      <c r="I178" s="28"/>
      <c r="J178" s="28"/>
      <c r="K178" s="28"/>
      <c r="L178" s="28"/>
    </row>
    <row r="179" spans="5:12">
      <c r="E179" s="101"/>
      <c r="F179" s="101"/>
      <c r="G179" s="28"/>
      <c r="H179" s="28"/>
      <c r="I179" s="28"/>
      <c r="J179" s="28"/>
      <c r="K179" s="28"/>
      <c r="L179" s="28"/>
    </row>
    <row r="180" spans="5:12">
      <c r="E180" s="101"/>
      <c r="F180" s="101"/>
      <c r="G180" s="28"/>
      <c r="H180" s="28"/>
      <c r="I180" s="28"/>
      <c r="J180" s="28"/>
      <c r="K180" s="28"/>
      <c r="L180" s="28"/>
    </row>
    <row r="181" spans="5:12">
      <c r="E181" s="101"/>
      <c r="F181" s="101"/>
      <c r="G181" s="28"/>
      <c r="H181" s="28"/>
      <c r="I181" s="28"/>
      <c r="J181" s="28"/>
      <c r="K181" s="28"/>
      <c r="L181" s="28"/>
    </row>
    <row r="182" spans="5:12">
      <c r="E182" s="101"/>
      <c r="F182" s="101"/>
      <c r="G182" s="28"/>
      <c r="H182" s="28"/>
      <c r="I182" s="28"/>
      <c r="J182" s="28"/>
      <c r="K182" s="28"/>
      <c r="L182" s="28"/>
    </row>
    <row r="183" spans="5:12">
      <c r="E183" s="101"/>
      <c r="F183" s="101"/>
      <c r="G183" s="28"/>
      <c r="H183" s="28"/>
      <c r="I183" s="28"/>
      <c r="J183" s="28"/>
      <c r="K183" s="28"/>
      <c r="L183" s="28"/>
    </row>
    <row r="184" spans="5:12">
      <c r="E184" s="101"/>
      <c r="F184" s="101"/>
      <c r="G184" s="28"/>
      <c r="H184" s="28"/>
      <c r="I184" s="28"/>
      <c r="J184" s="28"/>
      <c r="K184" s="28"/>
      <c r="L184" s="28"/>
    </row>
    <row r="185" spans="5:12">
      <c r="E185" s="101"/>
      <c r="F185" s="101"/>
      <c r="G185" s="28"/>
      <c r="H185" s="28"/>
      <c r="I185" s="28"/>
      <c r="J185" s="28"/>
      <c r="K185" s="28"/>
      <c r="L185" s="28"/>
    </row>
    <row r="186" spans="5:12">
      <c r="E186" s="101"/>
      <c r="F186" s="101"/>
      <c r="G186" s="28"/>
      <c r="H186" s="28"/>
      <c r="I186" s="28"/>
      <c r="J186" s="28"/>
      <c r="K186" s="28"/>
      <c r="L186" s="28"/>
    </row>
    <row r="187" spans="5:12">
      <c r="E187" s="101"/>
      <c r="F187" s="101"/>
      <c r="G187" s="28"/>
      <c r="H187" s="28"/>
      <c r="I187" s="28"/>
      <c r="J187" s="28"/>
      <c r="K187" s="28"/>
      <c r="L187" s="28"/>
    </row>
    <row r="188" spans="5:12">
      <c r="E188" s="101"/>
      <c r="F188" s="101"/>
      <c r="G188" s="28"/>
      <c r="H188" s="28"/>
      <c r="I188" s="28"/>
      <c r="J188" s="28"/>
      <c r="K188" s="28"/>
      <c r="L188" s="28"/>
    </row>
    <row r="189" spans="5:12">
      <c r="E189" s="101"/>
      <c r="F189" s="101"/>
      <c r="G189" s="28"/>
      <c r="H189" s="28"/>
      <c r="I189" s="28"/>
      <c r="J189" s="28"/>
      <c r="K189" s="28"/>
      <c r="L189" s="28"/>
    </row>
    <row r="190" spans="5:12">
      <c r="E190" s="101"/>
      <c r="F190" s="101"/>
      <c r="G190" s="28"/>
      <c r="H190" s="28"/>
      <c r="I190" s="28"/>
      <c r="J190" s="28"/>
      <c r="K190" s="28"/>
      <c r="L190" s="28"/>
    </row>
    <row r="191" spans="5:12">
      <c r="E191" s="101"/>
      <c r="F191" s="101"/>
      <c r="G191" s="28"/>
      <c r="H191" s="28"/>
      <c r="I191" s="28"/>
      <c r="J191" s="28"/>
      <c r="K191" s="28"/>
      <c r="L191" s="28"/>
    </row>
    <row r="192" spans="5:12">
      <c r="E192" s="101"/>
      <c r="F192" s="101"/>
      <c r="G192" s="28"/>
      <c r="H192" s="28"/>
      <c r="I192" s="28"/>
      <c r="J192" s="28"/>
      <c r="K192" s="28"/>
      <c r="L192" s="28"/>
    </row>
    <row r="193" spans="5:12">
      <c r="E193" s="101"/>
      <c r="F193" s="101"/>
      <c r="G193" s="28"/>
      <c r="H193" s="28"/>
      <c r="I193" s="28"/>
      <c r="J193" s="28"/>
      <c r="K193" s="28"/>
      <c r="L193" s="28"/>
    </row>
    <row r="194" spans="5:12">
      <c r="E194" s="101"/>
      <c r="F194" s="101"/>
      <c r="G194" s="28"/>
      <c r="H194" s="28"/>
      <c r="I194" s="28"/>
      <c r="J194" s="28"/>
      <c r="K194" s="28"/>
      <c r="L194" s="28"/>
    </row>
    <row r="195" spans="5:12">
      <c r="E195" s="101"/>
      <c r="F195" s="101"/>
      <c r="G195" s="28"/>
      <c r="H195" s="28"/>
      <c r="I195" s="28"/>
      <c r="J195" s="28"/>
      <c r="K195" s="28"/>
      <c r="L195" s="28"/>
    </row>
    <row r="196" spans="5:12">
      <c r="E196" s="101"/>
      <c r="F196" s="101"/>
      <c r="G196" s="28"/>
      <c r="H196" s="28"/>
      <c r="I196" s="28"/>
      <c r="J196" s="28"/>
      <c r="K196" s="28"/>
      <c r="L196" s="28"/>
    </row>
    <row r="197" spans="5:12">
      <c r="E197" s="101"/>
      <c r="F197" s="101"/>
      <c r="G197" s="28"/>
      <c r="H197" s="28"/>
      <c r="I197" s="28"/>
      <c r="J197" s="28"/>
      <c r="K197" s="28"/>
      <c r="L197" s="28"/>
    </row>
    <row r="198" spans="5:12">
      <c r="E198" s="101"/>
      <c r="F198" s="101"/>
      <c r="G198" s="28"/>
      <c r="H198" s="28"/>
      <c r="I198" s="28"/>
      <c r="J198" s="28"/>
      <c r="K198" s="28"/>
      <c r="L198" s="28"/>
    </row>
    <row r="199" spans="5:12">
      <c r="E199" s="101"/>
      <c r="F199" s="101"/>
      <c r="G199" s="28"/>
      <c r="H199" s="28"/>
      <c r="I199" s="28"/>
      <c r="J199" s="28"/>
      <c r="K199" s="28"/>
      <c r="L199" s="28"/>
    </row>
    <row r="200" spans="5:12">
      <c r="E200" s="101"/>
      <c r="F200" s="101"/>
      <c r="G200" s="28"/>
      <c r="H200" s="28"/>
      <c r="I200" s="28"/>
      <c r="J200" s="28"/>
      <c r="K200" s="28"/>
      <c r="L200" s="28"/>
    </row>
    <row r="201" spans="5:12">
      <c r="E201" s="101"/>
      <c r="F201" s="101"/>
      <c r="G201" s="28"/>
      <c r="H201" s="28"/>
      <c r="I201" s="28"/>
      <c r="J201" s="28"/>
      <c r="K201" s="28"/>
      <c r="L201" s="28"/>
    </row>
    <row r="202" spans="5:12">
      <c r="E202" s="101"/>
      <c r="F202" s="101"/>
      <c r="G202" s="28"/>
      <c r="H202" s="28"/>
      <c r="I202" s="28"/>
      <c r="J202" s="28"/>
      <c r="K202" s="28"/>
      <c r="L202" s="28"/>
    </row>
    <row r="203" spans="5:12">
      <c r="E203" s="101"/>
      <c r="F203" s="101"/>
      <c r="G203" s="28"/>
      <c r="H203" s="28"/>
      <c r="I203" s="28"/>
      <c r="J203" s="28"/>
      <c r="K203" s="28"/>
      <c r="L203" s="28"/>
    </row>
    <row r="204" spans="5:12">
      <c r="E204" s="101"/>
      <c r="F204" s="101"/>
      <c r="G204" s="28"/>
      <c r="H204" s="28"/>
      <c r="I204" s="28"/>
      <c r="J204" s="28"/>
      <c r="K204" s="28"/>
      <c r="L204" s="28"/>
    </row>
    <row r="205" spans="5:12">
      <c r="E205" s="101"/>
      <c r="F205" s="101"/>
      <c r="G205" s="28"/>
      <c r="H205" s="28"/>
      <c r="I205" s="28"/>
      <c r="J205" s="28"/>
      <c r="K205" s="28"/>
      <c r="L205" s="28"/>
    </row>
    <row r="206" spans="5:12">
      <c r="E206" s="101"/>
      <c r="F206" s="101"/>
      <c r="G206" s="28"/>
      <c r="H206" s="28"/>
      <c r="I206" s="28"/>
      <c r="J206" s="28"/>
      <c r="K206" s="28"/>
      <c r="L206" s="28"/>
    </row>
    <row r="207" spans="5:12">
      <c r="E207" s="101"/>
      <c r="F207" s="101"/>
      <c r="G207" s="28"/>
      <c r="H207" s="28"/>
      <c r="I207" s="28"/>
      <c r="J207" s="28"/>
      <c r="K207" s="28"/>
      <c r="L207" s="28"/>
    </row>
    <row r="208" spans="5:12">
      <c r="E208" s="101"/>
      <c r="F208" s="101"/>
      <c r="G208" s="28"/>
      <c r="H208" s="28"/>
      <c r="I208" s="28"/>
      <c r="J208" s="28"/>
      <c r="K208" s="28"/>
      <c r="L208" s="28"/>
    </row>
    <row r="209" spans="5:12">
      <c r="E209" s="101"/>
      <c r="F209" s="101"/>
      <c r="G209" s="28"/>
      <c r="H209" s="28"/>
      <c r="I209" s="28"/>
      <c r="J209" s="28"/>
      <c r="K209" s="28"/>
      <c r="L209" s="28"/>
    </row>
    <row r="210" spans="5:12">
      <c r="E210" s="101"/>
      <c r="F210" s="101"/>
      <c r="G210" s="28"/>
      <c r="H210" s="28"/>
      <c r="I210" s="28"/>
      <c r="J210" s="28"/>
      <c r="K210" s="28"/>
      <c r="L210" s="28"/>
    </row>
    <row r="211" spans="5:12">
      <c r="E211" s="101"/>
      <c r="F211" s="101"/>
      <c r="G211" s="28"/>
      <c r="H211" s="28"/>
      <c r="I211" s="28"/>
      <c r="J211" s="28"/>
      <c r="K211" s="28"/>
      <c r="L211" s="28"/>
    </row>
    <row r="212" spans="5:12">
      <c r="E212" s="101"/>
      <c r="F212" s="101"/>
      <c r="G212" s="28"/>
      <c r="H212" s="28"/>
      <c r="I212" s="28"/>
      <c r="J212" s="28"/>
      <c r="K212" s="28"/>
      <c r="L212" s="28"/>
    </row>
    <row r="213" spans="5:12">
      <c r="E213" s="101"/>
      <c r="F213" s="101"/>
      <c r="G213" s="28"/>
      <c r="H213" s="28"/>
      <c r="I213" s="28"/>
      <c r="J213" s="28"/>
      <c r="K213" s="28"/>
      <c r="L213" s="28"/>
    </row>
    <row r="214" spans="5:12">
      <c r="E214" s="101"/>
      <c r="F214" s="101"/>
      <c r="G214" s="28"/>
      <c r="H214" s="28"/>
      <c r="I214" s="28"/>
      <c r="J214" s="28"/>
      <c r="K214" s="28"/>
      <c r="L214" s="28"/>
    </row>
    <row r="215" spans="5:12">
      <c r="E215" s="101"/>
      <c r="F215" s="101"/>
      <c r="G215" s="28"/>
      <c r="H215" s="28"/>
      <c r="I215" s="28"/>
      <c r="J215" s="28"/>
      <c r="K215" s="28"/>
      <c r="L215" s="28"/>
    </row>
    <row r="216" spans="5:12">
      <c r="E216" s="101"/>
      <c r="F216" s="101"/>
      <c r="G216" s="28"/>
      <c r="H216" s="28"/>
      <c r="I216" s="28"/>
      <c r="J216" s="28"/>
      <c r="K216" s="28"/>
      <c r="L216" s="28"/>
    </row>
    <row r="217" spans="5:12">
      <c r="E217" s="101"/>
      <c r="F217" s="101"/>
      <c r="G217" s="28"/>
      <c r="H217" s="28"/>
      <c r="I217" s="28"/>
      <c r="J217" s="28"/>
      <c r="K217" s="28"/>
      <c r="L217" s="28"/>
    </row>
    <row r="218" spans="5:12">
      <c r="E218" s="101"/>
      <c r="F218" s="101"/>
      <c r="G218" s="28"/>
      <c r="H218" s="28"/>
      <c r="I218" s="28"/>
      <c r="J218" s="28"/>
      <c r="K218" s="28"/>
      <c r="L218" s="28"/>
    </row>
    <row r="219" spans="5:12">
      <c r="E219" s="101"/>
      <c r="F219" s="101"/>
      <c r="G219" s="28"/>
      <c r="H219" s="28"/>
      <c r="I219" s="28"/>
      <c r="J219" s="28"/>
      <c r="K219" s="28"/>
      <c r="L219" s="28"/>
    </row>
    <row r="220" spans="5:12">
      <c r="E220" s="101"/>
      <c r="F220" s="101"/>
      <c r="G220" s="28"/>
      <c r="H220" s="28"/>
      <c r="I220" s="28"/>
      <c r="J220" s="28"/>
      <c r="K220" s="28"/>
      <c r="L220" s="28"/>
    </row>
    <row r="221" spans="5:12">
      <c r="E221" s="101"/>
      <c r="F221" s="101"/>
      <c r="G221" s="28"/>
      <c r="H221" s="28"/>
      <c r="I221" s="28"/>
      <c r="J221" s="28"/>
      <c r="K221" s="28"/>
      <c r="L221" s="28"/>
    </row>
    <row r="222" spans="5:12">
      <c r="E222" s="101"/>
      <c r="F222" s="101"/>
      <c r="G222" s="28"/>
      <c r="H222" s="28"/>
      <c r="I222" s="28"/>
      <c r="J222" s="28"/>
      <c r="K222" s="28"/>
      <c r="L222" s="28"/>
    </row>
    <row r="223" spans="5:12">
      <c r="E223" s="101"/>
      <c r="F223" s="101"/>
      <c r="G223" s="28"/>
      <c r="H223" s="28"/>
      <c r="I223" s="28"/>
      <c r="J223" s="28"/>
      <c r="K223" s="28"/>
      <c r="L223" s="28"/>
    </row>
    <row r="224" spans="5:12">
      <c r="E224" s="101"/>
      <c r="F224" s="101"/>
      <c r="G224" s="28"/>
      <c r="H224" s="28"/>
      <c r="I224" s="28"/>
      <c r="J224" s="28"/>
      <c r="K224" s="28"/>
      <c r="L224" s="28"/>
    </row>
    <row r="225" spans="5:12">
      <c r="E225" s="101"/>
      <c r="F225" s="101"/>
      <c r="G225" s="28"/>
      <c r="H225" s="28"/>
      <c r="I225" s="28"/>
      <c r="J225" s="28"/>
      <c r="K225" s="28"/>
      <c r="L225" s="28"/>
    </row>
    <row r="226" spans="5:12">
      <c r="E226" s="101"/>
      <c r="F226" s="101"/>
      <c r="G226" s="28"/>
      <c r="H226" s="28"/>
      <c r="I226" s="28"/>
      <c r="J226" s="28"/>
      <c r="K226" s="28"/>
      <c r="L226" s="28"/>
    </row>
    <row r="227" spans="5:12">
      <c r="E227" s="101"/>
      <c r="F227" s="101"/>
      <c r="G227" s="28"/>
      <c r="H227" s="28"/>
      <c r="I227" s="28"/>
      <c r="J227" s="28"/>
      <c r="K227" s="28"/>
      <c r="L227" s="28"/>
    </row>
    <row r="228" spans="5:12">
      <c r="E228" s="101"/>
      <c r="F228" s="101"/>
      <c r="G228" s="28"/>
      <c r="H228" s="28"/>
      <c r="I228" s="28"/>
      <c r="J228" s="28"/>
      <c r="K228" s="28"/>
      <c r="L228" s="28"/>
    </row>
    <row r="229" spans="5:12">
      <c r="E229" s="101"/>
      <c r="F229" s="101"/>
      <c r="G229" s="28"/>
      <c r="H229" s="28"/>
      <c r="I229" s="28"/>
      <c r="J229" s="28"/>
      <c r="K229" s="28"/>
      <c r="L229" s="28"/>
    </row>
    <row r="230" spans="5:12">
      <c r="E230" s="101"/>
      <c r="F230" s="101"/>
      <c r="G230" s="28"/>
      <c r="H230" s="28"/>
      <c r="I230" s="28"/>
      <c r="J230" s="28"/>
      <c r="K230" s="28"/>
      <c r="L230" s="28"/>
    </row>
    <row r="231" spans="5:12">
      <c r="E231" s="101"/>
      <c r="F231" s="101"/>
      <c r="G231" s="28"/>
      <c r="H231" s="28"/>
      <c r="I231" s="28"/>
      <c r="J231" s="28"/>
      <c r="K231" s="28"/>
      <c r="L231" s="28"/>
    </row>
    <row r="232" spans="5:12">
      <c r="E232" s="101"/>
      <c r="F232" s="101"/>
      <c r="G232" s="28"/>
      <c r="H232" s="28"/>
      <c r="I232" s="28"/>
      <c r="J232" s="28"/>
      <c r="K232" s="28"/>
      <c r="L232" s="28"/>
    </row>
    <row r="233" spans="5:12">
      <c r="E233" s="101"/>
      <c r="F233" s="101"/>
      <c r="G233" s="28"/>
      <c r="H233" s="28"/>
      <c r="I233" s="28"/>
      <c r="J233" s="28"/>
      <c r="K233" s="28"/>
      <c r="L233" s="28"/>
    </row>
    <row r="234" spans="5:12">
      <c r="E234" s="101"/>
      <c r="F234" s="101"/>
      <c r="G234" s="28"/>
      <c r="H234" s="28"/>
      <c r="I234" s="28"/>
      <c r="J234" s="28"/>
      <c r="K234" s="28"/>
      <c r="L234" s="28"/>
    </row>
    <row r="235" spans="5:12">
      <c r="E235" s="101"/>
      <c r="F235" s="101"/>
      <c r="G235" s="28"/>
      <c r="H235" s="28"/>
      <c r="I235" s="28"/>
      <c r="J235" s="28"/>
      <c r="K235" s="28"/>
      <c r="L235" s="28"/>
    </row>
    <row r="236" spans="5:12">
      <c r="E236" s="101"/>
      <c r="F236" s="101"/>
      <c r="G236" s="28"/>
      <c r="H236" s="28"/>
      <c r="I236" s="28"/>
      <c r="J236" s="28"/>
      <c r="K236" s="28"/>
      <c r="L236" s="28"/>
    </row>
    <row r="237" spans="5:12">
      <c r="E237" s="101"/>
      <c r="F237" s="101"/>
      <c r="G237" s="28"/>
      <c r="H237" s="28"/>
      <c r="I237" s="28"/>
      <c r="J237" s="28"/>
      <c r="K237" s="28"/>
      <c r="L237" s="28"/>
    </row>
    <row r="238" spans="5:12">
      <c r="E238" s="101"/>
      <c r="F238" s="101"/>
      <c r="G238" s="28"/>
      <c r="H238" s="28"/>
      <c r="I238" s="28"/>
      <c r="J238" s="28"/>
      <c r="K238" s="28"/>
      <c r="L238" s="28"/>
    </row>
    <row r="239" spans="5:12">
      <c r="E239" s="101"/>
      <c r="F239" s="101"/>
      <c r="G239" s="28"/>
      <c r="H239" s="28"/>
      <c r="I239" s="28"/>
      <c r="J239" s="28"/>
      <c r="K239" s="28"/>
      <c r="L239" s="28"/>
    </row>
    <row r="240" spans="5:12">
      <c r="E240" s="101"/>
      <c r="F240" s="101"/>
      <c r="G240" s="28"/>
      <c r="H240" s="28"/>
      <c r="I240" s="28"/>
      <c r="J240" s="28"/>
      <c r="K240" s="28"/>
      <c r="L240" s="28"/>
    </row>
    <row r="241" spans="5:12">
      <c r="E241" s="101"/>
      <c r="F241" s="101"/>
      <c r="G241" s="28"/>
      <c r="H241" s="28"/>
      <c r="I241" s="28"/>
      <c r="J241" s="28"/>
      <c r="K241" s="28"/>
      <c r="L241" s="28"/>
    </row>
    <row r="242" spans="5:12">
      <c r="E242" s="101"/>
      <c r="F242" s="101"/>
      <c r="G242" s="28"/>
      <c r="H242" s="28"/>
      <c r="I242" s="28"/>
      <c r="J242" s="28"/>
      <c r="K242" s="28"/>
      <c r="L242" s="28"/>
    </row>
    <row r="243" spans="5:12">
      <c r="E243" s="101"/>
      <c r="F243" s="101"/>
      <c r="G243" s="28"/>
      <c r="H243" s="28"/>
      <c r="I243" s="28"/>
      <c r="J243" s="28"/>
      <c r="K243" s="28"/>
      <c r="L243" s="28"/>
    </row>
    <row r="244" spans="5:12">
      <c r="E244" s="101"/>
      <c r="F244" s="101"/>
      <c r="G244" s="28"/>
      <c r="H244" s="28"/>
      <c r="I244" s="28"/>
      <c r="J244" s="28"/>
      <c r="K244" s="28"/>
      <c r="L244" s="28"/>
    </row>
    <row r="245" spans="5:12">
      <c r="E245" s="101"/>
      <c r="F245" s="101"/>
      <c r="G245" s="28"/>
      <c r="H245" s="28"/>
      <c r="I245" s="28"/>
      <c r="J245" s="28"/>
      <c r="K245" s="28"/>
      <c r="L245" s="28"/>
    </row>
    <row r="246" spans="5:12">
      <c r="E246" s="101"/>
      <c r="F246" s="101"/>
      <c r="G246" s="28"/>
      <c r="H246" s="28"/>
      <c r="I246" s="28"/>
      <c r="J246" s="28"/>
      <c r="K246" s="28"/>
      <c r="L246" s="28"/>
    </row>
    <row r="247" spans="5:12">
      <c r="E247" s="101"/>
      <c r="F247" s="101"/>
      <c r="G247" s="28"/>
      <c r="H247" s="28"/>
      <c r="I247" s="28"/>
      <c r="J247" s="28"/>
      <c r="K247" s="28"/>
      <c r="L247" s="28"/>
    </row>
    <row r="248" spans="5:12">
      <c r="E248" s="101"/>
      <c r="F248" s="101"/>
      <c r="G248" s="28"/>
      <c r="H248" s="28"/>
      <c r="I248" s="28"/>
      <c r="J248" s="28"/>
      <c r="K248" s="28"/>
      <c r="L248" s="28"/>
    </row>
    <row r="249" spans="5:12">
      <c r="E249" s="101"/>
      <c r="F249" s="101"/>
      <c r="G249" s="28"/>
      <c r="H249" s="28"/>
      <c r="I249" s="28"/>
      <c r="J249" s="28"/>
      <c r="K249" s="28"/>
      <c r="L249" s="28"/>
    </row>
    <row r="250" spans="5:12">
      <c r="E250" s="101"/>
      <c r="F250" s="101"/>
      <c r="G250" s="28"/>
      <c r="H250" s="28"/>
      <c r="I250" s="28"/>
      <c r="J250" s="28"/>
      <c r="K250" s="28"/>
      <c r="L250" s="28"/>
    </row>
    <row r="251" spans="5:12">
      <c r="E251" s="101"/>
      <c r="F251" s="101"/>
      <c r="G251" s="28"/>
      <c r="H251" s="28"/>
      <c r="I251" s="28"/>
      <c r="J251" s="28"/>
      <c r="K251" s="28"/>
      <c r="L251" s="28"/>
    </row>
    <row r="252" spans="5:12">
      <c r="E252" s="101"/>
      <c r="F252" s="101"/>
      <c r="G252" s="28"/>
      <c r="H252" s="28"/>
      <c r="I252" s="28"/>
      <c r="J252" s="28"/>
      <c r="K252" s="28"/>
      <c r="L252" s="28"/>
    </row>
    <row r="253" spans="5:12">
      <c r="E253" s="101"/>
      <c r="F253" s="101"/>
      <c r="G253" s="28"/>
      <c r="H253" s="28"/>
      <c r="I253" s="28"/>
      <c r="J253" s="28"/>
      <c r="K253" s="28"/>
      <c r="L253" s="28"/>
    </row>
    <row r="254" spans="5:12">
      <c r="E254" s="101"/>
      <c r="F254" s="101"/>
      <c r="G254" s="28"/>
      <c r="H254" s="28"/>
      <c r="I254" s="28"/>
      <c r="J254" s="28"/>
      <c r="K254" s="28"/>
      <c r="L254" s="28"/>
    </row>
    <row r="255" spans="5:12">
      <c r="E255" s="101"/>
      <c r="F255" s="101"/>
      <c r="G255" s="28"/>
      <c r="H255" s="28"/>
      <c r="I255" s="28"/>
      <c r="J255" s="28"/>
      <c r="K255" s="28"/>
      <c r="L255" s="28"/>
    </row>
    <row r="256" spans="5:12">
      <c r="E256" s="101"/>
      <c r="F256" s="101"/>
      <c r="G256" s="28"/>
      <c r="H256" s="28"/>
      <c r="I256" s="28"/>
      <c r="J256" s="28"/>
      <c r="K256" s="28"/>
      <c r="L256" s="28"/>
    </row>
    <row r="257" spans="5:12">
      <c r="E257" s="101"/>
      <c r="F257" s="101"/>
      <c r="G257" s="28"/>
      <c r="H257" s="28"/>
      <c r="I257" s="28"/>
      <c r="J257" s="28"/>
      <c r="K257" s="28"/>
      <c r="L257" s="28"/>
    </row>
    <row r="258" spans="5:12">
      <c r="E258" s="101"/>
      <c r="F258" s="101"/>
      <c r="G258" s="28"/>
      <c r="H258" s="28"/>
      <c r="I258" s="28"/>
      <c r="J258" s="28"/>
      <c r="K258" s="28"/>
      <c r="L258" s="28"/>
    </row>
    <row r="259" spans="5:12">
      <c r="E259" s="101"/>
      <c r="F259" s="101"/>
      <c r="G259" s="28"/>
      <c r="H259" s="28"/>
      <c r="I259" s="28"/>
      <c r="J259" s="28"/>
      <c r="K259" s="28"/>
      <c r="L259" s="28"/>
    </row>
    <row r="260" spans="5:12">
      <c r="E260" s="101"/>
      <c r="F260" s="101"/>
      <c r="G260" s="28"/>
      <c r="H260" s="28"/>
      <c r="I260" s="28"/>
      <c r="J260" s="28"/>
      <c r="K260" s="28"/>
      <c r="L260" s="28"/>
    </row>
    <row r="261" spans="5:12">
      <c r="E261" s="101"/>
      <c r="F261" s="101"/>
      <c r="G261" s="28"/>
      <c r="H261" s="28"/>
      <c r="I261" s="28"/>
      <c r="J261" s="28"/>
      <c r="K261" s="28"/>
      <c r="L261" s="28"/>
    </row>
    <row r="262" spans="5:12">
      <c r="E262" s="101"/>
      <c r="F262" s="101"/>
      <c r="G262" s="28"/>
      <c r="H262" s="28"/>
      <c r="I262" s="28"/>
      <c r="J262" s="28"/>
      <c r="K262" s="28"/>
      <c r="L262" s="28"/>
    </row>
    <row r="263" spans="5:12">
      <c r="E263" s="101"/>
      <c r="F263" s="101"/>
      <c r="G263" s="28"/>
      <c r="H263" s="28"/>
      <c r="I263" s="28"/>
      <c r="J263" s="28"/>
      <c r="K263" s="28"/>
      <c r="L263" s="28"/>
    </row>
    <row r="264" spans="5:12">
      <c r="E264" s="101"/>
      <c r="F264" s="101"/>
      <c r="G264" s="28"/>
      <c r="H264" s="28"/>
      <c r="I264" s="28"/>
      <c r="J264" s="28"/>
      <c r="K264" s="28"/>
      <c r="L264" s="28"/>
    </row>
    <row r="265" spans="5:12">
      <c r="E265" s="101"/>
      <c r="F265" s="101"/>
      <c r="G265" s="28"/>
      <c r="H265" s="28"/>
      <c r="I265" s="28"/>
      <c r="J265" s="28"/>
      <c r="K265" s="28"/>
      <c r="L265" s="28"/>
    </row>
    <row r="266" spans="5:12">
      <c r="E266" s="101"/>
      <c r="F266" s="101"/>
      <c r="G266" s="28"/>
      <c r="H266" s="28"/>
      <c r="I266" s="28"/>
      <c r="J266" s="28"/>
      <c r="K266" s="28"/>
      <c r="L266" s="28"/>
    </row>
    <row r="267" spans="5:12">
      <c r="E267" s="101"/>
      <c r="F267" s="101"/>
      <c r="G267" s="28"/>
      <c r="H267" s="28"/>
      <c r="I267" s="28"/>
      <c r="J267" s="28"/>
      <c r="K267" s="28"/>
      <c r="L267" s="28"/>
    </row>
    <row r="268" spans="5:12">
      <c r="E268" s="101"/>
      <c r="F268" s="101"/>
      <c r="G268" s="28"/>
      <c r="H268" s="28"/>
      <c r="I268" s="28"/>
      <c r="J268" s="28"/>
      <c r="K268" s="28"/>
      <c r="L268" s="28"/>
    </row>
    <row r="269" spans="5:12">
      <c r="E269" s="101"/>
      <c r="F269" s="101"/>
      <c r="G269" s="28"/>
      <c r="H269" s="28"/>
      <c r="I269" s="28"/>
      <c r="J269" s="28"/>
      <c r="K269" s="28"/>
      <c r="L269" s="28"/>
    </row>
    <row r="270" spans="5:12">
      <c r="E270" s="101"/>
      <c r="F270" s="101"/>
      <c r="G270" s="28"/>
      <c r="H270" s="28"/>
      <c r="I270" s="28"/>
      <c r="J270" s="28"/>
      <c r="K270" s="28"/>
      <c r="L270" s="28"/>
    </row>
    <row r="271" spans="5:12">
      <c r="E271" s="101"/>
      <c r="F271" s="101"/>
      <c r="G271" s="28"/>
      <c r="H271" s="28"/>
      <c r="I271" s="28"/>
      <c r="J271" s="28"/>
      <c r="K271" s="28"/>
      <c r="L271" s="28"/>
    </row>
    <row r="272" spans="5:12">
      <c r="E272" s="101"/>
      <c r="F272" s="101"/>
      <c r="G272" s="28"/>
      <c r="H272" s="28"/>
      <c r="I272" s="28"/>
      <c r="J272" s="28"/>
      <c r="K272" s="28"/>
      <c r="L272" s="28"/>
    </row>
    <row r="273" spans="5:12">
      <c r="E273" s="101"/>
      <c r="F273" s="101"/>
      <c r="G273" s="28"/>
      <c r="H273" s="28"/>
      <c r="I273" s="28"/>
      <c r="J273" s="28"/>
      <c r="K273" s="28"/>
      <c r="L273" s="28"/>
    </row>
    <row r="274" spans="5:12">
      <c r="E274" s="101"/>
      <c r="F274" s="101"/>
      <c r="G274" s="28"/>
      <c r="H274" s="28"/>
      <c r="I274" s="28"/>
      <c r="J274" s="28"/>
      <c r="K274" s="28"/>
      <c r="L274" s="28"/>
    </row>
    <row r="275" spans="5:12">
      <c r="E275" s="101"/>
      <c r="F275" s="101"/>
      <c r="G275" s="28"/>
      <c r="H275" s="28"/>
      <c r="I275" s="28"/>
      <c r="J275" s="28"/>
      <c r="K275" s="28"/>
      <c r="L275" s="28"/>
    </row>
    <row r="276" spans="5:12">
      <c r="E276" s="101"/>
      <c r="F276" s="101"/>
      <c r="G276" s="28"/>
      <c r="H276" s="28"/>
      <c r="I276" s="28"/>
      <c r="J276" s="28"/>
      <c r="K276" s="28"/>
      <c r="L276" s="28"/>
    </row>
    <row r="277" spans="5:12">
      <c r="E277" s="101"/>
      <c r="F277" s="101"/>
      <c r="G277" s="28"/>
      <c r="H277" s="28"/>
      <c r="I277" s="28"/>
      <c r="J277" s="28"/>
      <c r="K277" s="28"/>
      <c r="L277" s="28"/>
    </row>
    <row r="278" spans="5:12">
      <c r="E278" s="101"/>
      <c r="F278" s="101"/>
      <c r="G278" s="28"/>
      <c r="H278" s="28"/>
      <c r="I278" s="28"/>
      <c r="J278" s="28"/>
      <c r="K278" s="28"/>
      <c r="L278" s="28"/>
    </row>
    <row r="279" spans="5:12">
      <c r="E279" s="101"/>
      <c r="F279" s="101"/>
      <c r="G279" s="28"/>
      <c r="H279" s="28"/>
      <c r="I279" s="28"/>
      <c r="J279" s="28"/>
      <c r="K279" s="28"/>
      <c r="L279" s="28"/>
    </row>
    <row r="280" spans="5:12">
      <c r="E280" s="101"/>
      <c r="F280" s="101"/>
      <c r="G280" s="28"/>
      <c r="H280" s="28"/>
      <c r="I280" s="28"/>
      <c r="J280" s="28"/>
      <c r="K280" s="28"/>
      <c r="L280" s="28"/>
    </row>
    <row r="281" spans="5:12">
      <c r="E281" s="101"/>
      <c r="F281" s="101"/>
      <c r="G281" s="28"/>
      <c r="H281" s="28"/>
      <c r="I281" s="28"/>
      <c r="J281" s="28"/>
      <c r="K281" s="28"/>
      <c r="L281" s="28"/>
    </row>
    <row r="282" spans="5:12">
      <c r="E282" s="101"/>
      <c r="F282" s="101"/>
      <c r="G282" s="28"/>
      <c r="H282" s="28"/>
      <c r="I282" s="28"/>
      <c r="J282" s="28"/>
      <c r="K282" s="28"/>
      <c r="L282" s="28"/>
    </row>
    <row r="283" spans="5:12">
      <c r="E283" s="101"/>
      <c r="F283" s="101"/>
      <c r="G283" s="28"/>
      <c r="H283" s="28"/>
      <c r="I283" s="28"/>
      <c r="J283" s="28"/>
      <c r="K283" s="28"/>
      <c r="L283" s="28"/>
    </row>
    <row r="284" spans="5:12">
      <c r="E284" s="101"/>
      <c r="F284" s="101"/>
      <c r="G284" s="28"/>
      <c r="H284" s="28"/>
      <c r="I284" s="28"/>
      <c r="J284" s="28"/>
      <c r="K284" s="28"/>
      <c r="L284" s="28"/>
    </row>
    <row r="285" spans="5:12">
      <c r="E285" s="101"/>
      <c r="F285" s="101"/>
      <c r="G285" s="28"/>
      <c r="H285" s="28"/>
      <c r="I285" s="28"/>
      <c r="J285" s="28"/>
      <c r="K285" s="28"/>
      <c r="L285" s="28"/>
    </row>
    <row r="286" spans="5:12">
      <c r="E286" s="101"/>
      <c r="F286" s="101"/>
      <c r="G286" s="28"/>
      <c r="H286" s="28"/>
      <c r="I286" s="28"/>
      <c r="J286" s="28"/>
      <c r="K286" s="28"/>
      <c r="L286" s="28"/>
    </row>
    <row r="287" spans="5:12">
      <c r="E287" s="101"/>
      <c r="F287" s="101"/>
      <c r="G287" s="28"/>
      <c r="H287" s="28"/>
      <c r="I287" s="28"/>
      <c r="J287" s="28"/>
      <c r="K287" s="28"/>
      <c r="L287" s="28"/>
    </row>
    <row r="288" spans="5:12">
      <c r="E288" s="101"/>
      <c r="F288" s="101"/>
      <c r="G288" s="28"/>
      <c r="H288" s="28"/>
      <c r="I288" s="28"/>
      <c r="J288" s="28"/>
      <c r="K288" s="28"/>
      <c r="L288" s="28"/>
    </row>
    <row r="289" spans="5:12">
      <c r="E289" s="101"/>
      <c r="F289" s="101"/>
      <c r="G289" s="28"/>
      <c r="H289" s="28"/>
      <c r="I289" s="28"/>
      <c r="J289" s="28"/>
      <c r="K289" s="28"/>
      <c r="L289" s="28"/>
    </row>
    <row r="290" spans="5:12">
      <c r="E290" s="101"/>
      <c r="F290" s="101"/>
      <c r="G290" s="28"/>
      <c r="H290" s="28"/>
      <c r="I290" s="28"/>
      <c r="J290" s="28"/>
      <c r="K290" s="28"/>
      <c r="L290" s="28"/>
    </row>
    <row r="291" spans="5:12">
      <c r="E291" s="101"/>
      <c r="F291" s="101"/>
      <c r="G291" s="28"/>
      <c r="H291" s="28"/>
      <c r="I291" s="28"/>
      <c r="J291" s="28"/>
      <c r="K291" s="28"/>
      <c r="L291" s="28"/>
    </row>
    <row r="292" spans="5:12">
      <c r="E292" s="101"/>
      <c r="F292" s="101"/>
      <c r="G292" s="28"/>
      <c r="H292" s="28"/>
      <c r="I292" s="28"/>
      <c r="J292" s="28"/>
      <c r="K292" s="28"/>
      <c r="L292" s="28"/>
    </row>
    <row r="293" spans="5:12">
      <c r="E293" s="101"/>
      <c r="F293" s="101"/>
      <c r="G293" s="28"/>
      <c r="H293" s="28"/>
      <c r="I293" s="28"/>
      <c r="J293" s="28"/>
      <c r="K293" s="28"/>
      <c r="L293" s="28"/>
    </row>
    <row r="294" spans="5:12">
      <c r="E294" s="101"/>
      <c r="F294" s="101"/>
      <c r="G294" s="28"/>
      <c r="H294" s="28"/>
      <c r="I294" s="28"/>
      <c r="J294" s="28"/>
      <c r="K294" s="28"/>
      <c r="L294" s="28"/>
    </row>
    <row r="295" spans="5:12">
      <c r="E295" s="101"/>
      <c r="F295" s="101"/>
      <c r="G295" s="28"/>
      <c r="H295" s="28"/>
      <c r="I295" s="28"/>
      <c r="J295" s="28"/>
      <c r="K295" s="28"/>
      <c r="L295" s="28"/>
    </row>
    <row r="296" spans="5:12">
      <c r="E296" s="101"/>
      <c r="F296" s="101"/>
      <c r="G296" s="28"/>
      <c r="H296" s="28"/>
      <c r="I296" s="28"/>
      <c r="J296" s="28"/>
      <c r="K296" s="28"/>
      <c r="L296" s="28"/>
    </row>
    <row r="297" spans="5:12">
      <c r="E297" s="101"/>
      <c r="F297" s="101"/>
      <c r="G297" s="28"/>
      <c r="H297" s="28"/>
      <c r="I297" s="28"/>
      <c r="J297" s="28"/>
      <c r="K297" s="28"/>
      <c r="L297" s="28"/>
    </row>
    <row r="298" spans="5:12">
      <c r="E298" s="101"/>
      <c r="F298" s="101"/>
      <c r="G298" s="28"/>
      <c r="H298" s="28"/>
      <c r="I298" s="28"/>
      <c r="J298" s="28"/>
      <c r="K298" s="28"/>
      <c r="L298" s="28"/>
    </row>
    <row r="299" spans="5:12">
      <c r="E299" s="101"/>
      <c r="F299" s="101"/>
      <c r="G299" s="28"/>
      <c r="H299" s="28"/>
      <c r="I299" s="28"/>
      <c r="J299" s="28"/>
      <c r="K299" s="28"/>
      <c r="L299" s="28"/>
    </row>
    <row r="300" spans="5:12">
      <c r="E300" s="101"/>
      <c r="F300" s="101"/>
      <c r="G300" s="28"/>
      <c r="H300" s="28"/>
      <c r="I300" s="28"/>
      <c r="J300" s="28"/>
      <c r="K300" s="28"/>
      <c r="L300" s="28"/>
    </row>
    <row r="301" spans="5:12">
      <c r="E301" s="101"/>
      <c r="F301" s="101"/>
      <c r="G301" s="28"/>
      <c r="H301" s="28"/>
      <c r="I301" s="28"/>
      <c r="J301" s="28"/>
      <c r="K301" s="28"/>
      <c r="L301" s="28"/>
    </row>
    <row r="302" spans="5:12">
      <c r="E302" s="101"/>
      <c r="F302" s="101"/>
      <c r="G302" s="28"/>
      <c r="H302" s="28"/>
      <c r="I302" s="28"/>
      <c r="J302" s="28"/>
      <c r="K302" s="28"/>
      <c r="L302" s="28"/>
    </row>
    <row r="303" spans="5:12">
      <c r="E303" s="101"/>
      <c r="F303" s="101"/>
      <c r="G303" s="28"/>
      <c r="H303" s="28"/>
      <c r="I303" s="28"/>
      <c r="J303" s="28"/>
      <c r="K303" s="28"/>
      <c r="L303" s="28"/>
    </row>
    <row r="304" spans="5:12">
      <c r="E304" s="101"/>
      <c r="F304" s="101"/>
      <c r="G304" s="28"/>
      <c r="H304" s="28"/>
      <c r="I304" s="28"/>
      <c r="J304" s="28"/>
      <c r="K304" s="28"/>
      <c r="L304" s="28"/>
    </row>
    <row r="305" spans="5:12">
      <c r="E305" s="101"/>
      <c r="F305" s="101"/>
      <c r="G305" s="28"/>
      <c r="H305" s="28"/>
      <c r="I305" s="28"/>
      <c r="J305" s="28"/>
      <c r="K305" s="28"/>
      <c r="L305" s="28"/>
    </row>
    <row r="306" spans="5:12">
      <c r="E306" s="101"/>
      <c r="F306" s="101"/>
      <c r="G306" s="28"/>
      <c r="H306" s="28"/>
      <c r="I306" s="28"/>
      <c r="J306" s="28"/>
      <c r="K306" s="28"/>
      <c r="L306" s="28"/>
    </row>
    <row r="307" spans="5:12">
      <c r="E307" s="101"/>
      <c r="F307" s="101"/>
      <c r="G307" s="28"/>
      <c r="H307" s="28"/>
      <c r="I307" s="28"/>
      <c r="J307" s="28"/>
      <c r="K307" s="28"/>
      <c r="L307" s="28"/>
    </row>
    <row r="308" spans="5:12">
      <c r="E308" s="101"/>
      <c r="F308" s="101"/>
      <c r="G308" s="28"/>
      <c r="H308" s="28"/>
      <c r="I308" s="28"/>
      <c r="J308" s="28"/>
      <c r="K308" s="28"/>
      <c r="L308" s="28"/>
    </row>
    <row r="309" spans="5:12">
      <c r="E309" s="101"/>
      <c r="F309" s="101"/>
      <c r="G309" s="28"/>
      <c r="H309" s="28"/>
      <c r="I309" s="28"/>
      <c r="J309" s="28"/>
      <c r="K309" s="28"/>
      <c r="L309" s="28"/>
    </row>
    <row r="310" spans="5:12">
      <c r="E310" s="101"/>
      <c r="F310" s="101"/>
      <c r="G310" s="28"/>
      <c r="H310" s="28"/>
      <c r="I310" s="28"/>
      <c r="J310" s="28"/>
      <c r="K310" s="28"/>
      <c r="L310" s="28"/>
    </row>
    <row r="311" spans="5:12">
      <c r="E311" s="101"/>
      <c r="F311" s="101"/>
      <c r="G311" s="28"/>
      <c r="H311" s="28"/>
      <c r="I311" s="28"/>
      <c r="J311" s="28"/>
      <c r="K311" s="28"/>
      <c r="L311" s="28"/>
    </row>
    <row r="312" spans="5:12">
      <c r="E312" s="101"/>
      <c r="F312" s="101"/>
      <c r="G312" s="28"/>
      <c r="H312" s="28"/>
      <c r="I312" s="28"/>
      <c r="J312" s="28"/>
      <c r="K312" s="28"/>
      <c r="L312" s="28"/>
    </row>
    <row r="313" spans="5:12">
      <c r="E313" s="101"/>
      <c r="F313" s="101"/>
      <c r="G313" s="28"/>
      <c r="H313" s="28"/>
      <c r="I313" s="28"/>
      <c r="J313" s="28"/>
      <c r="K313" s="28"/>
      <c r="L313" s="28"/>
    </row>
    <row r="314" spans="5:12">
      <c r="E314" s="101"/>
      <c r="F314" s="101"/>
      <c r="G314" s="28"/>
      <c r="H314" s="28"/>
      <c r="I314" s="28"/>
      <c r="J314" s="28"/>
      <c r="K314" s="28"/>
      <c r="L314" s="28"/>
    </row>
    <row r="315" spans="5:12">
      <c r="E315" s="101"/>
      <c r="F315" s="101"/>
      <c r="G315" s="28"/>
      <c r="H315" s="28"/>
      <c r="I315" s="28"/>
      <c r="J315" s="28"/>
      <c r="K315" s="28"/>
      <c r="L315" s="28"/>
    </row>
    <row r="316" spans="5:12">
      <c r="E316" s="101"/>
      <c r="F316" s="101"/>
      <c r="G316" s="28"/>
      <c r="H316" s="28"/>
      <c r="I316" s="28"/>
      <c r="J316" s="28"/>
      <c r="K316" s="28"/>
      <c r="L316" s="28"/>
    </row>
    <row r="317" spans="5:12">
      <c r="E317" s="101"/>
      <c r="F317" s="101"/>
      <c r="G317" s="28"/>
      <c r="H317" s="28"/>
      <c r="I317" s="28"/>
      <c r="J317" s="28"/>
      <c r="K317" s="28"/>
      <c r="L317" s="28"/>
    </row>
  </sheetData>
  <mergeCells count="21">
    <mergeCell ref="A62:B62"/>
    <mergeCell ref="A76:B76"/>
    <mergeCell ref="A78:B78"/>
    <mergeCell ref="A84:B84"/>
    <mergeCell ref="A90:B90"/>
    <mergeCell ref="A48:B48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1:B41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STOCK A MARZO</vt:lpstr>
      <vt:lpstr>PAGADO</vt:lpstr>
      <vt:lpstr>DEVENGADO</vt:lpstr>
      <vt:lpstr>STOCK A JUNIO</vt:lpstr>
      <vt:lpstr>STOCK A SEPTIEMBRE</vt:lpstr>
      <vt:lpstr>STOCK A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Alberto Nicolas Villada Fernandez</cp:lastModifiedBy>
  <cp:lastPrinted>2024-09-05T15:10:28Z</cp:lastPrinted>
  <dcterms:created xsi:type="dcterms:W3CDTF">2024-02-02T14:45:17Z</dcterms:created>
  <dcterms:modified xsi:type="dcterms:W3CDTF">2024-10-28T14:28:10Z</dcterms:modified>
</cp:coreProperties>
</file>