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EUDA Y CRÉDITO PÚBLICO\30 - Responsabilidad Fiscal\2023\2023 - Presentación Presupuesto\"/>
    </mc:Choice>
  </mc:AlternateContent>
  <xr:revisionPtr revIDLastSave="0" documentId="13_ncr:1_{FB6AF37C-4E20-4BA0-B0C7-32BF2638F4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3" sheetId="1" r:id="rId1"/>
  </sheets>
  <definedNames>
    <definedName name="_xlnm.Print_Area" localSheetId="0">'PRESUPUESTO 2023'!$A$1:$Q$59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J15" i="1"/>
  <c r="J14" i="1"/>
  <c r="J13" i="1"/>
  <c r="J12" i="1"/>
  <c r="J44" i="1"/>
  <c r="M25" i="1"/>
  <c r="L25" i="1"/>
  <c r="M21" i="1"/>
  <c r="L21" i="1"/>
  <c r="M12" i="1"/>
  <c r="L12" i="1"/>
  <c r="K12" i="1"/>
  <c r="K21" i="1"/>
  <c r="J22" i="1"/>
  <c r="C57" i="1"/>
  <c r="B57" i="1"/>
  <c r="B44" i="1"/>
  <c r="B25" i="1"/>
  <c r="B21" i="1"/>
  <c r="B12" i="1"/>
  <c r="D12" i="1"/>
  <c r="C12" i="1" s="1"/>
  <c r="B13" i="1"/>
  <c r="C13" i="1"/>
  <c r="I44" i="1"/>
  <c r="I25" i="1"/>
  <c r="I21" i="1"/>
  <c r="I12" i="1"/>
  <c r="E44" i="1"/>
  <c r="C44" i="1" s="1"/>
  <c r="E25" i="1"/>
  <c r="E21" i="1" s="1"/>
  <c r="D44" i="1"/>
  <c r="D25" i="1"/>
  <c r="E12" i="1"/>
  <c r="C14" i="1"/>
  <c r="C15" i="1"/>
  <c r="C16" i="1"/>
  <c r="C17" i="1"/>
  <c r="C18" i="1"/>
  <c r="C19" i="1"/>
  <c r="C20" i="1"/>
  <c r="C22" i="1"/>
  <c r="C23" i="1"/>
  <c r="C24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5" i="1"/>
  <c r="C46" i="1"/>
  <c r="C47" i="1"/>
  <c r="C48" i="1"/>
  <c r="C49" i="1"/>
  <c r="C50" i="1"/>
  <c r="C51" i="1"/>
  <c r="C52" i="1"/>
  <c r="C53" i="1"/>
  <c r="C54" i="1"/>
  <c r="C55" i="1"/>
  <c r="C25" i="1" l="1"/>
  <c r="D21" i="1"/>
  <c r="C21" i="1" s="1"/>
  <c r="B14" i="1"/>
  <c r="B16" i="1"/>
  <c r="B17" i="1"/>
  <c r="B18" i="1"/>
  <c r="B20" i="1"/>
  <c r="B23" i="1"/>
  <c r="B24" i="1"/>
  <c r="B26" i="1"/>
  <c r="B29" i="1"/>
  <c r="B30" i="1"/>
  <c r="B33" i="1"/>
  <c r="B35" i="1"/>
  <c r="B36" i="1"/>
  <c r="B38" i="1"/>
  <c r="B40" i="1"/>
  <c r="B42" i="1"/>
  <c r="B48" i="1"/>
  <c r="B49" i="1"/>
  <c r="B50" i="1"/>
  <c r="B51" i="1"/>
  <c r="B54" i="1"/>
  <c r="B55" i="1"/>
  <c r="B15" i="1"/>
  <c r="B19" i="1"/>
  <c r="B22" i="1"/>
  <c r="B27" i="1"/>
  <c r="B37" i="1"/>
  <c r="B41" i="1"/>
  <c r="B45" i="1"/>
  <c r="B28" i="1"/>
  <c r="B46" i="1"/>
  <c r="B52" i="1"/>
  <c r="B53" i="1"/>
  <c r="D57" i="1"/>
  <c r="E57" i="1"/>
  <c r="B31" i="1"/>
  <c r="B32" i="1"/>
  <c r="B34" i="1"/>
  <c r="B39" i="1"/>
  <c r="B43" i="1"/>
  <c r="B47" i="1"/>
  <c r="J16" i="1"/>
  <c r="J17" i="1"/>
  <c r="J18" i="1"/>
  <c r="J19" i="1"/>
  <c r="J20" i="1"/>
  <c r="J23" i="1"/>
  <c r="J24" i="1"/>
  <c r="J26" i="1"/>
  <c r="J27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N41" i="1" s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25" i="1"/>
  <c r="H57" i="1"/>
  <c r="J29" i="1"/>
  <c r="J21" i="1"/>
  <c r="K57" i="1"/>
  <c r="I57" i="1"/>
  <c r="L57" i="1"/>
  <c r="G57" i="1"/>
  <c r="M57" i="1"/>
  <c r="F57" i="1"/>
  <c r="N50" i="1" l="1"/>
  <c r="N52" i="1"/>
  <c r="N19" i="1"/>
  <c r="N31" i="1"/>
  <c r="N43" i="1"/>
  <c r="N27" i="1"/>
  <c r="N28" i="1"/>
  <c r="N36" i="1"/>
  <c r="N21" i="1"/>
  <c r="J57" i="1"/>
  <c r="N39" i="1"/>
  <c r="N45" i="1"/>
  <c r="N16" i="1"/>
  <c r="N34" i="1"/>
  <c r="N47" i="1"/>
  <c r="N32" i="1"/>
  <c r="N53" i="1"/>
  <c r="N22" i="1"/>
  <c r="N55" i="1"/>
  <c r="N42" i="1"/>
  <c r="N35" i="1"/>
  <c r="N26" i="1"/>
  <c r="N20" i="1"/>
  <c r="N14" i="1"/>
  <c r="N54" i="1"/>
  <c r="N49" i="1"/>
  <c r="N40" i="1"/>
  <c r="N33" i="1"/>
  <c r="N24" i="1"/>
  <c r="N18" i="1"/>
  <c r="N25" i="1"/>
  <c r="N29" i="1"/>
  <c r="N46" i="1"/>
  <c r="N37" i="1"/>
  <c r="N15" i="1"/>
  <c r="N51" i="1"/>
  <c r="N48" i="1"/>
  <c r="N38" i="1"/>
  <c r="N30" i="1"/>
  <c r="N23" i="1"/>
  <c r="N17" i="1"/>
  <c r="N44" i="1" l="1"/>
  <c r="N57" i="1" s="1"/>
</calcChain>
</file>

<file path=xl/sharedStrings.xml><?xml version="1.0" encoding="utf-8"?>
<sst xmlns="http://schemas.openxmlformats.org/spreadsheetml/2006/main" count="60" uniqueCount="60">
  <si>
    <t>FINALIDAD Y FUNCION</t>
  </si>
  <si>
    <t>Administración Gubernamental</t>
  </si>
  <si>
    <t>Legislativa</t>
  </si>
  <si>
    <t>Judicial</t>
  </si>
  <si>
    <t>Dirección superior ejecutiva</t>
  </si>
  <si>
    <t>Relaciones interiores</t>
  </si>
  <si>
    <t>Administración fiscal</t>
  </si>
  <si>
    <t>Control de la gestión pública</t>
  </si>
  <si>
    <t>Información y estadísticas básicas</t>
  </si>
  <si>
    <t>Servicios de seguridad</t>
  </si>
  <si>
    <t>Seguridad interior</t>
  </si>
  <si>
    <t>Sistema penal</t>
  </si>
  <si>
    <t>Servicios sociales</t>
  </si>
  <si>
    <t>Salud</t>
  </si>
  <si>
    <t>Promoción y asistencia social</t>
  </si>
  <si>
    <t>Seguridad social</t>
  </si>
  <si>
    <t>Educación y cultura</t>
  </si>
  <si>
    <t>Educación superior y universitaria</t>
  </si>
  <si>
    <t>Cultura</t>
  </si>
  <si>
    <t>Deporte y recreación</t>
  </si>
  <si>
    <t>Ciencia y técnica</t>
  </si>
  <si>
    <t>Trabajo</t>
  </si>
  <si>
    <t>Vivienda y urbanismo</t>
  </si>
  <si>
    <t>Agua potable y alcantarillado</t>
  </si>
  <si>
    <t>Otros servicios urbanos</t>
  </si>
  <si>
    <t>Servicios económicos</t>
  </si>
  <si>
    <t>Energía, combustible y minería</t>
  </si>
  <si>
    <t>Comunicaciones</t>
  </si>
  <si>
    <t>Transporte</t>
  </si>
  <si>
    <t>Ecología y medio ambiente</t>
  </si>
  <si>
    <t>Agricultura</t>
  </si>
  <si>
    <t>Industria</t>
  </si>
  <si>
    <t>Comercio, turismo y otros servicios</t>
  </si>
  <si>
    <t>Seguros y finanzas</t>
  </si>
  <si>
    <t>TOTAL</t>
  </si>
  <si>
    <t>GASTOS 
CORRIENTES</t>
  </si>
  <si>
    <t>GASTOS DE 
CONSUMO</t>
  </si>
  <si>
    <t>PERSONAL</t>
  </si>
  <si>
    <t>BIENES Y 
SERVICIOS</t>
  </si>
  <si>
    <t>OTROS
 GASTOS</t>
  </si>
  <si>
    <t>RENTAS DE LA
 PROPIEDAD</t>
  </si>
  <si>
    <t>PREST.
SEG.SOCIAL</t>
  </si>
  <si>
    <t>TRANSF. 
CORRIENTES</t>
  </si>
  <si>
    <t>GASTOS 
DE CAPITAL</t>
  </si>
  <si>
    <t>INV.REAL 
DIRECTA</t>
  </si>
  <si>
    <t>TRANSF.
DE CAPITAL</t>
  </si>
  <si>
    <t>GASTO
TOTAL</t>
  </si>
  <si>
    <t>INVERSION 
FINANCIERA</t>
  </si>
  <si>
    <t>EROGACIONES DEVENGADAS POR FINALIDAD, FUNCION Y OBJETO DEL GASTO PARA LA ADMINISTRACIÓN PUBLICA NO FINANCIERA</t>
  </si>
  <si>
    <t>Deuda pública (Intereses y Gastos)</t>
  </si>
  <si>
    <t>PROVINCIA: Santa Cruz</t>
  </si>
  <si>
    <t>Relaciones Exteriores</t>
  </si>
  <si>
    <t>Administracion de la Seguridad</t>
  </si>
  <si>
    <t>Educación inicial</t>
  </si>
  <si>
    <t>Polimodal</t>
  </si>
  <si>
    <t>Regimenes Especiales</t>
  </si>
  <si>
    <t>Administracion de la Educacion</t>
  </si>
  <si>
    <t>Administracion de los servicios económicos</t>
  </si>
  <si>
    <t>Educación general basica niveles 1 y 2</t>
  </si>
  <si>
    <t>PRESUPUESTO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</si>
</sst>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.00_ ;_ * \-#,##0.00_ ;_ * &quot;-&quot;??_ ;_ @_ "/>
  </numFmts>
  <fonts count="1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name val="Courier"/>
      <family val="3"/>
    </font>
    <font>
      <sz val="2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37" fontId="6" fillId="0" borderId="0"/>
  </cellStyleXfs>
  <cellXfs count="28">
    <xf numFmtId="0" fontId="0" fillId="0" borderId="0" xfId="0"/>
    <xf numFmtId="0" fontId="3" fillId="0" borderId="0" xfId="2" applyAlignment="1">
      <alignment horizontal="left"/>
    </xf>
    <xf numFmtId="0" fontId="3" fillId="0" borderId="0" xfId="2" quotePrefix="1" applyAlignment="1">
      <alignment horizontal="left"/>
    </xf>
    <xf numFmtId="37" fontId="5" fillId="0" borderId="1" xfId="3" applyFont="1" applyBorder="1" applyAlignment="1">
      <alignment horizontal="center" vertical="center" wrapText="1"/>
    </xf>
    <xf numFmtId="37" fontId="7" fillId="0" borderId="1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/>
    </xf>
    <xf numFmtId="0" fontId="9" fillId="0" borderId="2" xfId="2" applyFont="1" applyBorder="1" applyAlignment="1">
      <alignment horizontal="right"/>
    </xf>
    <xf numFmtId="164" fontId="8" fillId="0" borderId="0" xfId="1" applyFont="1" applyFill="1"/>
    <xf numFmtId="0" fontId="8" fillId="0" borderId="0" xfId="0" applyFont="1"/>
    <xf numFmtId="164" fontId="0" fillId="0" borderId="0" xfId="1" applyFont="1" applyFill="1"/>
    <xf numFmtId="0" fontId="12" fillId="0" borderId="0" xfId="0" applyFont="1" applyAlignment="1">
      <alignment horizontal="left"/>
    </xf>
    <xf numFmtId="0" fontId="12" fillId="0" borderId="0" xfId="2" applyFont="1" applyAlignment="1">
      <alignment horizontal="left"/>
    </xf>
    <xf numFmtId="4" fontId="0" fillId="0" borderId="0" xfId="0" applyNumberFormat="1"/>
    <xf numFmtId="164" fontId="0" fillId="0" borderId="0" xfId="1" applyFont="1" applyFill="1" applyBorder="1"/>
    <xf numFmtId="164" fontId="10" fillId="0" borderId="0" xfId="1" applyFont="1" applyFill="1"/>
    <xf numFmtId="0" fontId="2" fillId="0" borderId="2" xfId="2" applyFont="1" applyBorder="1" applyAlignment="1">
      <alignment horizontal="left"/>
    </xf>
    <xf numFmtId="4" fontId="0" fillId="0" borderId="1" xfId="0" applyNumberFormat="1" applyBorder="1"/>
    <xf numFmtId="0" fontId="9" fillId="0" borderId="2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13" fillId="0" borderId="0" xfId="0" applyFont="1" applyAlignment="1">
      <alignment horizontal="left"/>
    </xf>
    <xf numFmtId="4" fontId="13" fillId="0" borderId="0" xfId="0" applyNumberFormat="1" applyFont="1" applyAlignment="1">
      <alignment horizontal="right"/>
    </xf>
    <xf numFmtId="3" fontId="9" fillId="0" borderId="1" xfId="0" applyNumberFormat="1" applyFont="1" applyBorder="1"/>
    <xf numFmtId="3" fontId="10" fillId="0" borderId="1" xfId="0" applyNumberFormat="1" applyFont="1" applyBorder="1"/>
    <xf numFmtId="3" fontId="2" fillId="0" borderId="1" xfId="0" applyNumberFormat="1" applyFont="1" applyBorder="1"/>
    <xf numFmtId="3" fontId="11" fillId="0" borderId="1" xfId="0" applyNumberFormat="1" applyFont="1" applyBorder="1"/>
    <xf numFmtId="0" fontId="9" fillId="0" borderId="0" xfId="2" applyFont="1" applyAlignment="1">
      <alignment horizontal="center"/>
    </xf>
    <xf numFmtId="0" fontId="9" fillId="2" borderId="2" xfId="2" applyFont="1" applyFill="1" applyBorder="1" applyAlignment="1">
      <alignment horizontal="left"/>
    </xf>
  </cellXfs>
  <cellStyles count="4">
    <cellStyle name="Millares" xfId="1" builtinId="3"/>
    <cellStyle name="Normal" xfId="0" builtinId="0"/>
    <cellStyle name="Normal_nbase" xfId="2" xr:uid="{00000000-0005-0000-0000-000002000000}"/>
    <cellStyle name="Normal_PLANILL1" xfId="3" xr:uid="{00000000-0005-0000-0000-000003000000}"/>
  </cellStyles>
  <dxfs count="0"/>
  <tableStyles count="1" defaultTableStyle="TableStyleMedium9" defaultPivotStyle="PivotStyleLight16">
    <tableStyle name="Invisible" pivot="0" table="0" count="0" xr9:uid="{3548EEEF-306C-4635-B6E4-789E68939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3</xdr:col>
      <xdr:colOff>937914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A8EFB-E553-4A68-825A-EB075013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1450"/>
          <a:ext cx="9675344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view="pageBreakPreview" topLeftCell="A34" zoomScale="55" zoomScaleNormal="100" zoomScaleSheetLayoutView="55" workbookViewId="0">
      <selection activeCell="N18" sqref="N18"/>
    </sheetView>
  </sheetViews>
  <sheetFormatPr baseColWidth="10" defaultRowHeight="12.75" x14ac:dyDescent="0.2"/>
  <cols>
    <col min="1" max="1" width="69.5703125" bestFit="1" customWidth="1"/>
    <col min="2" max="2" width="34.42578125" customWidth="1"/>
    <col min="3" max="3" width="28.7109375" customWidth="1"/>
    <col min="4" max="5" width="28.140625" customWidth="1"/>
    <col min="6" max="6" width="20.7109375" customWidth="1"/>
    <col min="7" max="7" width="32.7109375" customWidth="1"/>
    <col min="8" max="8" width="27.5703125" customWidth="1"/>
    <col min="9" max="9" width="30.140625" customWidth="1"/>
    <col min="10" max="10" width="27.28515625" bestFit="1" customWidth="1"/>
    <col min="11" max="11" width="25.85546875" bestFit="1" customWidth="1"/>
    <col min="12" max="12" width="26.42578125" bestFit="1" customWidth="1"/>
    <col min="13" max="13" width="26.7109375" bestFit="1" customWidth="1"/>
    <col min="14" max="14" width="28.140625" bestFit="1" customWidth="1"/>
    <col min="15" max="15" width="24.7109375" style="9" customWidth="1"/>
    <col min="16" max="16" width="20.7109375" style="9" bestFit="1" customWidth="1"/>
    <col min="17" max="17" width="24.140625" style="9" bestFit="1" customWidth="1"/>
  </cols>
  <sheetData>
    <row r="1" spans="1:17" ht="39.950000000000003" customHeight="1" x14ac:dyDescent="0.2"/>
    <row r="2" spans="1:17" ht="39.950000000000003" customHeight="1" x14ac:dyDescent="0.2"/>
    <row r="3" spans="1:17" ht="39.950000000000003" customHeight="1" x14ac:dyDescent="0.2"/>
    <row r="4" spans="1:17" ht="39.950000000000003" customHeight="1" x14ac:dyDescent="0.2">
      <c r="B4" s="10" t="s">
        <v>59</v>
      </c>
    </row>
    <row r="5" spans="1:17" ht="39.950000000000003" customHeight="1" x14ac:dyDescent="0.2">
      <c r="B5" s="11" t="s">
        <v>50</v>
      </c>
    </row>
    <row r="6" spans="1:17" ht="39.950000000000003" customHeight="1" x14ac:dyDescent="0.25">
      <c r="A6" s="26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39.950000000000003" customHeight="1" x14ac:dyDescent="0.2">
      <c r="A7" s="2"/>
      <c r="J7" s="12"/>
    </row>
    <row r="8" spans="1:17" ht="39.950000000000003" customHeight="1" x14ac:dyDescent="0.2">
      <c r="A8" s="1"/>
      <c r="I8" s="12"/>
      <c r="L8" s="13"/>
    </row>
    <row r="9" spans="1:17" ht="39.950000000000003" customHeight="1" x14ac:dyDescent="0.2">
      <c r="A9" s="1"/>
      <c r="K9" s="12"/>
    </row>
    <row r="10" spans="1:17" ht="77.25" customHeight="1" x14ac:dyDescent="0.2">
      <c r="A10" s="5" t="s">
        <v>0</v>
      </c>
      <c r="B10" s="3" t="s">
        <v>35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4" t="s">
        <v>41</v>
      </c>
      <c r="I10" s="4" t="s">
        <v>42</v>
      </c>
      <c r="J10" s="3" t="s">
        <v>43</v>
      </c>
      <c r="K10" s="4" t="s">
        <v>44</v>
      </c>
      <c r="L10" s="4" t="s">
        <v>45</v>
      </c>
      <c r="M10" s="4" t="s">
        <v>47</v>
      </c>
      <c r="N10" s="3" t="s">
        <v>46</v>
      </c>
    </row>
    <row r="11" spans="1:17" ht="35.1" customHeight="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7" s="8" customFormat="1" ht="35.1" customHeight="1" x14ac:dyDescent="0.25">
      <c r="A12" s="27" t="s">
        <v>1</v>
      </c>
      <c r="B12" s="22">
        <f>+SUM(B13:B20)</f>
        <v>80760807288</v>
      </c>
      <c r="C12" s="22">
        <f>+D12+E12</f>
        <v>32796615890</v>
      </c>
      <c r="D12" s="22">
        <f>+SUM(D13:D20)</f>
        <v>26727266742</v>
      </c>
      <c r="E12" s="22">
        <f>+SUM(E13:E20)</f>
        <v>6069349148</v>
      </c>
      <c r="F12" s="22"/>
      <c r="G12" s="22"/>
      <c r="H12" s="22"/>
      <c r="I12" s="22">
        <f>+SUM(I13:I20)</f>
        <v>47964191398</v>
      </c>
      <c r="J12" s="22">
        <f>+K12+L12+M12</f>
        <v>5424601005</v>
      </c>
      <c r="K12" s="22">
        <f>+SUM(K13:K20)</f>
        <v>4973143437</v>
      </c>
      <c r="L12" s="22">
        <f>+SUM(L13:L20)</f>
        <v>451457568</v>
      </c>
      <c r="M12" s="22">
        <f>+SUM(M13:M20)</f>
        <v>0</v>
      </c>
      <c r="N12" s="22">
        <f>+B12+J12</f>
        <v>86185408293</v>
      </c>
      <c r="O12" s="7"/>
      <c r="P12" s="7"/>
      <c r="Q12" s="7"/>
    </row>
    <row r="13" spans="1:17" ht="35.1" customHeight="1" x14ac:dyDescent="0.25">
      <c r="A13" s="17" t="s">
        <v>2</v>
      </c>
      <c r="B13" s="22">
        <f>+C13+F13+G13+H13+I13</f>
        <v>3823714446</v>
      </c>
      <c r="C13" s="22">
        <f>+D13+E13</f>
        <v>3798914446</v>
      </c>
      <c r="D13" s="23">
        <v>3551690889</v>
      </c>
      <c r="E13" s="23">
        <v>247223557</v>
      </c>
      <c r="F13" s="24"/>
      <c r="G13" s="24"/>
      <c r="H13" s="24"/>
      <c r="I13" s="24">
        <v>24800000</v>
      </c>
      <c r="J13" s="22">
        <f>+K13+L13+M13</f>
        <v>109284640</v>
      </c>
      <c r="K13" s="24">
        <v>101995040</v>
      </c>
      <c r="L13" s="24">
        <v>7289600</v>
      </c>
      <c r="M13" s="24"/>
      <c r="N13" s="22">
        <f>+B13+J13</f>
        <v>3932999086</v>
      </c>
    </row>
    <row r="14" spans="1:17" ht="35.1" customHeight="1" x14ac:dyDescent="0.25">
      <c r="A14" s="17" t="s">
        <v>3</v>
      </c>
      <c r="B14" s="22">
        <f t="shared" ref="B13:B55" si="0">+C14+F14+G14+H14+I14</f>
        <v>17622700811</v>
      </c>
      <c r="C14" s="22">
        <f t="shared" ref="C13:C55" si="1">+D14+E14</f>
        <v>17622700811</v>
      </c>
      <c r="D14" s="23">
        <v>17194173743</v>
      </c>
      <c r="E14" s="23">
        <v>428527068</v>
      </c>
      <c r="F14" s="24"/>
      <c r="G14" s="24"/>
      <c r="H14" s="24"/>
      <c r="I14" s="24"/>
      <c r="J14" s="22">
        <f>+K14+L14+M14</f>
        <v>1133963195</v>
      </c>
      <c r="K14" s="24">
        <v>1133963195</v>
      </c>
      <c r="L14" s="24"/>
      <c r="M14" s="24"/>
      <c r="N14" s="22">
        <f t="shared" ref="N13:N55" si="2">+B14+J14</f>
        <v>18756664006</v>
      </c>
    </row>
    <row r="15" spans="1:17" ht="35.1" customHeight="1" x14ac:dyDescent="0.25">
      <c r="A15" s="17" t="s">
        <v>4</v>
      </c>
      <c r="B15" s="22">
        <f t="shared" si="0"/>
        <v>7752111994</v>
      </c>
      <c r="C15" s="22">
        <f t="shared" si="1"/>
        <v>7407731492</v>
      </c>
      <c r="D15" s="23">
        <v>3171487695</v>
      </c>
      <c r="E15" s="23">
        <v>4236243797</v>
      </c>
      <c r="F15" s="24"/>
      <c r="G15" s="24"/>
      <c r="H15" s="24"/>
      <c r="I15" s="24">
        <v>344380502</v>
      </c>
      <c r="J15" s="22">
        <f>+K15+L15+M15</f>
        <v>3620641170</v>
      </c>
      <c r="K15" s="24">
        <v>3584673202</v>
      </c>
      <c r="L15" s="24">
        <v>35967968</v>
      </c>
      <c r="M15" s="24"/>
      <c r="N15" s="22">
        <f t="shared" si="2"/>
        <v>11372753164</v>
      </c>
    </row>
    <row r="16" spans="1:17" ht="35.1" customHeight="1" x14ac:dyDescent="0.25">
      <c r="A16" s="17" t="s">
        <v>5</v>
      </c>
      <c r="B16" s="22">
        <f t="shared" si="0"/>
        <v>47395820512</v>
      </c>
      <c r="C16" s="22">
        <f t="shared" si="1"/>
        <v>0</v>
      </c>
      <c r="D16" s="23">
        <v>0</v>
      </c>
      <c r="E16" s="23"/>
      <c r="F16" s="24"/>
      <c r="G16" s="24"/>
      <c r="H16" s="24"/>
      <c r="I16" s="24">
        <v>47395820512</v>
      </c>
      <c r="J16" s="22">
        <f t="shared" ref="J13:J55" si="3">+K16+L16+M16</f>
        <v>408000000</v>
      </c>
      <c r="K16" s="24"/>
      <c r="L16" s="24">
        <v>408000000</v>
      </c>
      <c r="M16" s="24"/>
      <c r="N16" s="22">
        <f t="shared" si="2"/>
        <v>47803820512</v>
      </c>
    </row>
    <row r="17" spans="1:17" ht="35.1" customHeight="1" x14ac:dyDescent="0.25">
      <c r="A17" s="17" t="s">
        <v>6</v>
      </c>
      <c r="B17" s="22">
        <f t="shared" si="0"/>
        <v>3016115674</v>
      </c>
      <c r="C17" s="22">
        <f t="shared" si="1"/>
        <v>2816925290</v>
      </c>
      <c r="D17" s="23">
        <v>1843780004</v>
      </c>
      <c r="E17" s="23">
        <v>973145286</v>
      </c>
      <c r="F17" s="24"/>
      <c r="G17" s="24"/>
      <c r="H17" s="24"/>
      <c r="I17" s="24">
        <v>199190384</v>
      </c>
      <c r="J17" s="22">
        <f t="shared" si="3"/>
        <v>74970000</v>
      </c>
      <c r="K17" s="24">
        <v>74770000</v>
      </c>
      <c r="L17" s="24">
        <v>200000</v>
      </c>
      <c r="M17" s="24"/>
      <c r="N17" s="22">
        <f t="shared" si="2"/>
        <v>3091085674</v>
      </c>
    </row>
    <row r="18" spans="1:17" ht="35.1" customHeight="1" x14ac:dyDescent="0.25">
      <c r="A18" s="17" t="s">
        <v>7</v>
      </c>
      <c r="B18" s="22">
        <f t="shared" si="0"/>
        <v>1139183851</v>
      </c>
      <c r="C18" s="22">
        <f t="shared" si="1"/>
        <v>1139183851</v>
      </c>
      <c r="D18" s="23">
        <v>966134411</v>
      </c>
      <c r="E18" s="23">
        <v>173049440</v>
      </c>
      <c r="F18" s="24"/>
      <c r="G18" s="24"/>
      <c r="H18" s="24"/>
      <c r="I18" s="24"/>
      <c r="J18" s="22">
        <f t="shared" si="3"/>
        <v>68472000</v>
      </c>
      <c r="K18" s="24">
        <v>68472000</v>
      </c>
      <c r="L18" s="24"/>
      <c r="M18" s="24"/>
      <c r="N18" s="22">
        <f t="shared" si="2"/>
        <v>1207655851</v>
      </c>
    </row>
    <row r="19" spans="1:17" ht="35.1" customHeight="1" x14ac:dyDescent="0.25">
      <c r="A19" s="17" t="s">
        <v>8</v>
      </c>
      <c r="B19" s="22">
        <f t="shared" si="0"/>
        <v>11160000</v>
      </c>
      <c r="C19" s="22">
        <f t="shared" si="1"/>
        <v>11160000</v>
      </c>
      <c r="D19" s="23">
        <v>0</v>
      </c>
      <c r="E19" s="23">
        <v>11160000</v>
      </c>
      <c r="F19" s="24"/>
      <c r="G19" s="24"/>
      <c r="H19" s="24"/>
      <c r="I19" s="24"/>
      <c r="J19" s="22">
        <f t="shared" si="3"/>
        <v>9270000</v>
      </c>
      <c r="K19" s="24">
        <v>9270000</v>
      </c>
      <c r="L19" s="24"/>
      <c r="M19" s="24"/>
      <c r="N19" s="22">
        <f t="shared" si="2"/>
        <v>20430000</v>
      </c>
    </row>
    <row r="20" spans="1:17" ht="35.1" customHeight="1" x14ac:dyDescent="0.25">
      <c r="A20" s="17" t="s">
        <v>51</v>
      </c>
      <c r="B20" s="22">
        <f t="shared" si="0"/>
        <v>0</v>
      </c>
      <c r="C20" s="22">
        <f t="shared" si="1"/>
        <v>0</v>
      </c>
      <c r="D20" s="23"/>
      <c r="E20" s="23"/>
      <c r="F20" s="24"/>
      <c r="G20" s="24"/>
      <c r="H20" s="24"/>
      <c r="I20" s="24"/>
      <c r="J20" s="22">
        <f t="shared" si="3"/>
        <v>0</v>
      </c>
      <c r="K20" s="24"/>
      <c r="L20" s="24"/>
      <c r="M20" s="24"/>
      <c r="N20" s="22">
        <f t="shared" si="2"/>
        <v>0</v>
      </c>
    </row>
    <row r="21" spans="1:17" s="8" customFormat="1" ht="35.1" customHeight="1" x14ac:dyDescent="0.25">
      <c r="A21" s="27" t="s">
        <v>9</v>
      </c>
      <c r="B21" s="22">
        <f>+SUM(B22:B24)</f>
        <v>30749957531</v>
      </c>
      <c r="C21" s="22">
        <f t="shared" si="1"/>
        <v>355775643207</v>
      </c>
      <c r="D21" s="22">
        <f>+SUM(D22:D29)</f>
        <v>253985148879</v>
      </c>
      <c r="E21" s="22">
        <f>+SUM(E22:E29)</f>
        <v>101790494328</v>
      </c>
      <c r="F21" s="22"/>
      <c r="G21" s="22"/>
      <c r="H21" s="22"/>
      <c r="I21" s="22">
        <f>+SUM(I22:I23)</f>
        <v>0</v>
      </c>
      <c r="J21" s="22">
        <f t="shared" si="3"/>
        <v>2805531014</v>
      </c>
      <c r="K21" s="22">
        <f>+SUM(K22:K24)</f>
        <v>2805531014</v>
      </c>
      <c r="L21" s="22">
        <f>+SUM(L22:L24)</f>
        <v>0</v>
      </c>
      <c r="M21" s="22">
        <f>+SUM(M22:M24)</f>
        <v>0</v>
      </c>
      <c r="N21" s="22">
        <f t="shared" si="2"/>
        <v>33555488545</v>
      </c>
      <c r="O21" s="7"/>
      <c r="P21" s="7"/>
      <c r="Q21" s="7"/>
    </row>
    <row r="22" spans="1:17" ht="35.1" customHeight="1" x14ac:dyDescent="0.25">
      <c r="A22" s="17" t="s">
        <v>10</v>
      </c>
      <c r="B22" s="22">
        <f t="shared" si="0"/>
        <v>27843115108</v>
      </c>
      <c r="C22" s="22">
        <f t="shared" si="1"/>
        <v>27843115108</v>
      </c>
      <c r="D22" s="23">
        <v>25168819430</v>
      </c>
      <c r="E22" s="23">
        <v>2674295678</v>
      </c>
      <c r="F22" s="24"/>
      <c r="G22" s="24"/>
      <c r="H22" s="24"/>
      <c r="I22" s="24"/>
      <c r="J22" s="22">
        <f>+K22+L22+M22</f>
        <v>2689623197</v>
      </c>
      <c r="K22" s="24">
        <v>2689623197</v>
      </c>
      <c r="L22" s="24"/>
      <c r="M22" s="24"/>
      <c r="N22" s="22">
        <f t="shared" si="2"/>
        <v>30532738305</v>
      </c>
    </row>
    <row r="23" spans="1:17" ht="35.1" customHeight="1" x14ac:dyDescent="0.25">
      <c r="A23" s="17" t="s">
        <v>11</v>
      </c>
      <c r="B23" s="22">
        <f t="shared" si="0"/>
        <v>2906842423</v>
      </c>
      <c r="C23" s="22">
        <f t="shared" si="1"/>
        <v>2906842423</v>
      </c>
      <c r="D23" s="23">
        <v>2380148983</v>
      </c>
      <c r="E23" s="23">
        <v>526693440</v>
      </c>
      <c r="F23" s="24"/>
      <c r="G23" s="24"/>
      <c r="H23" s="24"/>
      <c r="I23" s="24"/>
      <c r="J23" s="22">
        <f t="shared" si="3"/>
        <v>115907817</v>
      </c>
      <c r="K23" s="24">
        <v>115907817</v>
      </c>
      <c r="L23" s="24"/>
      <c r="M23" s="24"/>
      <c r="N23" s="22">
        <f t="shared" si="2"/>
        <v>3022750240</v>
      </c>
    </row>
    <row r="24" spans="1:17" ht="35.1" customHeight="1" x14ac:dyDescent="0.25">
      <c r="A24" s="17" t="s">
        <v>52</v>
      </c>
      <c r="B24" s="22">
        <f t="shared" si="0"/>
        <v>0</v>
      </c>
      <c r="C24" s="22">
        <f t="shared" si="1"/>
        <v>0</v>
      </c>
      <c r="D24" s="23"/>
      <c r="E24" s="23"/>
      <c r="F24" s="24"/>
      <c r="G24" s="24"/>
      <c r="H24" s="24"/>
      <c r="I24" s="24"/>
      <c r="J24" s="22">
        <f t="shared" si="3"/>
        <v>0</v>
      </c>
      <c r="K24" s="24"/>
      <c r="L24" s="24"/>
      <c r="M24" s="24"/>
      <c r="N24" s="22">
        <f t="shared" si="2"/>
        <v>0</v>
      </c>
    </row>
    <row r="25" spans="1:17" s="8" customFormat="1" ht="34.5" customHeight="1" x14ac:dyDescent="0.25">
      <c r="A25" s="27" t="s">
        <v>12</v>
      </c>
      <c r="B25" s="22">
        <f>+B26+B27+B28+B29+B38+B39+B40</f>
        <v>247840695864</v>
      </c>
      <c r="C25" s="22">
        <f t="shared" si="1"/>
        <v>163499359522</v>
      </c>
      <c r="D25" s="25">
        <f>+SUM(D26:D29,D38:D40)</f>
        <v>113942545149</v>
      </c>
      <c r="E25" s="25">
        <f>+SUM(E26:E29,E38:E40)</f>
        <v>49556814373</v>
      </c>
      <c r="F25" s="22"/>
      <c r="G25" s="22"/>
      <c r="H25" s="22"/>
      <c r="I25" s="25">
        <f>+SUM(I26:I29,I38:I40)</f>
        <v>84341336342</v>
      </c>
      <c r="J25" s="22">
        <f t="shared" si="3"/>
        <v>6224783851</v>
      </c>
      <c r="K25" s="22">
        <v>6224783851</v>
      </c>
      <c r="L25" s="22">
        <f>+SUM(L26:L28)</f>
        <v>0</v>
      </c>
      <c r="M25" s="22">
        <f>+SUM(M26:M28)</f>
        <v>0</v>
      </c>
      <c r="N25" s="22">
        <f t="shared" si="2"/>
        <v>254065479715</v>
      </c>
      <c r="O25" s="7"/>
      <c r="P25" s="7"/>
      <c r="Q25" s="7"/>
    </row>
    <row r="26" spans="1:17" ht="35.1" customHeight="1" x14ac:dyDescent="0.25">
      <c r="A26" s="17" t="s">
        <v>13</v>
      </c>
      <c r="B26" s="22">
        <f t="shared" si="0"/>
        <v>66812522857</v>
      </c>
      <c r="C26" s="22">
        <f t="shared" si="1"/>
        <v>66275350437</v>
      </c>
      <c r="D26" s="23">
        <v>35320753921</v>
      </c>
      <c r="E26" s="23">
        <v>30954596516</v>
      </c>
      <c r="F26" s="24"/>
      <c r="G26" s="24"/>
      <c r="H26" s="24"/>
      <c r="I26" s="23">
        <v>537172420</v>
      </c>
      <c r="J26" s="22">
        <f t="shared" si="3"/>
        <v>6323357314</v>
      </c>
      <c r="K26" s="23">
        <v>6323357314</v>
      </c>
      <c r="L26" s="24"/>
      <c r="M26" s="24"/>
      <c r="N26" s="22">
        <f t="shared" si="2"/>
        <v>73135880171</v>
      </c>
    </row>
    <row r="27" spans="1:17" ht="35.1" customHeight="1" x14ac:dyDescent="0.25">
      <c r="A27" s="17" t="s">
        <v>14</v>
      </c>
      <c r="B27" s="22">
        <f t="shared" si="0"/>
        <v>15445398040</v>
      </c>
      <c r="C27" s="22">
        <f t="shared" si="1"/>
        <v>5963236242</v>
      </c>
      <c r="D27" s="23">
        <v>4227109593</v>
      </c>
      <c r="E27" s="23">
        <v>1736126649</v>
      </c>
      <c r="F27" s="24"/>
      <c r="G27" s="24"/>
      <c r="H27" s="23"/>
      <c r="I27" s="23">
        <v>9482161798</v>
      </c>
      <c r="J27" s="22">
        <f t="shared" si="3"/>
        <v>543779134</v>
      </c>
      <c r="K27" s="24">
        <v>543779134</v>
      </c>
      <c r="L27" s="24"/>
      <c r="M27" s="24"/>
      <c r="N27" s="22">
        <f t="shared" si="2"/>
        <v>15989177174</v>
      </c>
    </row>
    <row r="28" spans="1:17" ht="35.1" customHeight="1" x14ac:dyDescent="0.25">
      <c r="A28" s="17" t="s">
        <v>15</v>
      </c>
      <c r="B28" s="22">
        <f t="shared" si="0"/>
        <v>65647014285</v>
      </c>
      <c r="C28" s="22">
        <f t="shared" si="1"/>
        <v>1129435518</v>
      </c>
      <c r="D28" s="23">
        <v>933807299</v>
      </c>
      <c r="E28" s="23">
        <v>195628219</v>
      </c>
      <c r="F28" s="24"/>
      <c r="G28" s="24"/>
      <c r="H28" s="24"/>
      <c r="I28" s="24">
        <v>64517578767</v>
      </c>
      <c r="J28" s="22">
        <f t="shared" si="3"/>
        <v>50641870</v>
      </c>
      <c r="K28" s="24">
        <v>50641870</v>
      </c>
      <c r="L28" s="24"/>
      <c r="M28" s="24"/>
      <c r="N28" s="22">
        <f t="shared" si="2"/>
        <v>65697656155</v>
      </c>
    </row>
    <row r="29" spans="1:17" ht="35.1" customHeight="1" x14ac:dyDescent="0.25">
      <c r="A29" s="17" t="s">
        <v>16</v>
      </c>
      <c r="B29" s="22">
        <f t="shared" si="0"/>
        <v>97768861896</v>
      </c>
      <c r="C29" s="22">
        <f t="shared" si="1"/>
        <v>88158303957</v>
      </c>
      <c r="D29" s="22">
        <v>72011964504</v>
      </c>
      <c r="E29" s="22">
        <v>16146339453</v>
      </c>
      <c r="F29" s="22"/>
      <c r="G29" s="22"/>
      <c r="H29" s="22"/>
      <c r="I29" s="22">
        <v>9610557939</v>
      </c>
      <c r="J29" s="22">
        <f t="shared" si="3"/>
        <v>7585649525</v>
      </c>
      <c r="K29" s="22">
        <v>7585595711</v>
      </c>
      <c r="L29" s="22">
        <v>53814</v>
      </c>
      <c r="M29" s="22"/>
      <c r="N29" s="22">
        <f t="shared" si="2"/>
        <v>105354511421</v>
      </c>
    </row>
    <row r="30" spans="1:17" ht="35.1" customHeight="1" x14ac:dyDescent="0.25">
      <c r="A30" s="6" t="s">
        <v>53</v>
      </c>
      <c r="B30" s="22">
        <f t="shared" si="0"/>
        <v>0</v>
      </c>
      <c r="C30" s="22">
        <f>+D30+E30</f>
        <v>0</v>
      </c>
      <c r="D30" s="23"/>
      <c r="E30" s="23"/>
      <c r="F30" s="24"/>
      <c r="G30" s="24"/>
      <c r="H30" s="24"/>
      <c r="I30" s="24"/>
      <c r="J30" s="22">
        <f t="shared" si="3"/>
        <v>0</v>
      </c>
      <c r="K30" s="23"/>
      <c r="L30" s="24"/>
      <c r="M30" s="24"/>
      <c r="N30" s="22">
        <f t="shared" si="2"/>
        <v>0</v>
      </c>
    </row>
    <row r="31" spans="1:17" ht="35.1" customHeight="1" x14ac:dyDescent="0.25">
      <c r="A31" s="6" t="s">
        <v>58</v>
      </c>
      <c r="B31" s="22">
        <f t="shared" si="0"/>
        <v>0</v>
      </c>
      <c r="C31" s="22">
        <f>+D31+E31</f>
        <v>0</v>
      </c>
      <c r="D31" s="23"/>
      <c r="E31" s="23"/>
      <c r="F31" s="24"/>
      <c r="G31" s="24"/>
      <c r="H31" s="24"/>
      <c r="I31" s="24"/>
      <c r="J31" s="22">
        <f t="shared" si="3"/>
        <v>0</v>
      </c>
      <c r="K31" s="24"/>
      <c r="L31" s="24"/>
      <c r="M31" s="24"/>
      <c r="N31" s="22">
        <f t="shared" si="2"/>
        <v>0</v>
      </c>
    </row>
    <row r="32" spans="1:17" ht="35.1" customHeight="1" x14ac:dyDescent="0.25">
      <c r="A32" s="6" t="s">
        <v>54</v>
      </c>
      <c r="B32" s="22">
        <f t="shared" si="0"/>
        <v>0</v>
      </c>
      <c r="C32" s="22">
        <f t="shared" si="1"/>
        <v>0</v>
      </c>
      <c r="D32" s="23"/>
      <c r="E32" s="23"/>
      <c r="F32" s="24"/>
      <c r="G32" s="24"/>
      <c r="H32" s="24"/>
      <c r="I32" s="24"/>
      <c r="J32" s="22">
        <f t="shared" si="3"/>
        <v>0</v>
      </c>
      <c r="K32" s="24"/>
      <c r="L32" s="24"/>
      <c r="M32" s="24"/>
      <c r="N32" s="22">
        <f t="shared" si="2"/>
        <v>0</v>
      </c>
    </row>
    <row r="33" spans="1:17" ht="35.1" customHeight="1" x14ac:dyDescent="0.25">
      <c r="A33" s="6" t="s">
        <v>55</v>
      </c>
      <c r="B33" s="22">
        <f t="shared" si="0"/>
        <v>0</v>
      </c>
      <c r="C33" s="22">
        <f t="shared" si="1"/>
        <v>0</v>
      </c>
      <c r="D33" s="23"/>
      <c r="E33" s="23"/>
      <c r="F33" s="24"/>
      <c r="G33" s="24"/>
      <c r="H33" s="24"/>
      <c r="I33" s="24"/>
      <c r="J33" s="22">
        <f t="shared" si="3"/>
        <v>0</v>
      </c>
      <c r="K33" s="24"/>
      <c r="L33" s="24"/>
      <c r="M33" s="24"/>
      <c r="N33" s="22">
        <f t="shared" si="2"/>
        <v>0</v>
      </c>
    </row>
    <row r="34" spans="1:17" ht="35.1" customHeight="1" x14ac:dyDescent="0.25">
      <c r="A34" s="6" t="s">
        <v>56</v>
      </c>
      <c r="B34" s="22">
        <f t="shared" si="0"/>
        <v>0</v>
      </c>
      <c r="C34" s="22">
        <f t="shared" si="1"/>
        <v>0</v>
      </c>
      <c r="D34" s="23"/>
      <c r="E34" s="23"/>
      <c r="F34" s="24"/>
      <c r="G34" s="24"/>
      <c r="H34" s="24"/>
      <c r="I34" s="24"/>
      <c r="J34" s="22">
        <f t="shared" si="3"/>
        <v>0</v>
      </c>
      <c r="K34" s="24"/>
      <c r="L34" s="24"/>
      <c r="M34" s="24"/>
      <c r="N34" s="22">
        <f t="shared" si="2"/>
        <v>0</v>
      </c>
    </row>
    <row r="35" spans="1:17" ht="35.1" customHeight="1" x14ac:dyDescent="0.25">
      <c r="A35" s="6" t="s">
        <v>17</v>
      </c>
      <c r="B35" s="22">
        <f t="shared" si="0"/>
        <v>0</v>
      </c>
      <c r="C35" s="22">
        <f t="shared" si="1"/>
        <v>0</v>
      </c>
      <c r="D35" s="23"/>
      <c r="E35" s="23"/>
      <c r="F35" s="24"/>
      <c r="G35" s="24"/>
      <c r="H35" s="24"/>
      <c r="I35" s="24"/>
      <c r="J35" s="22">
        <f t="shared" si="3"/>
        <v>0</v>
      </c>
      <c r="K35" s="24"/>
      <c r="L35" s="24"/>
      <c r="M35" s="24"/>
      <c r="N35" s="22">
        <f t="shared" si="2"/>
        <v>0</v>
      </c>
    </row>
    <row r="36" spans="1:17" ht="35.1" customHeight="1" x14ac:dyDescent="0.25">
      <c r="A36" s="6" t="s">
        <v>18</v>
      </c>
      <c r="B36" s="22">
        <f t="shared" si="0"/>
        <v>0</v>
      </c>
      <c r="C36" s="22">
        <f t="shared" si="1"/>
        <v>0</v>
      </c>
      <c r="D36" s="23"/>
      <c r="E36" s="23"/>
      <c r="F36" s="24"/>
      <c r="G36" s="24"/>
      <c r="H36" s="24"/>
      <c r="I36" s="24"/>
      <c r="J36" s="22">
        <f t="shared" si="3"/>
        <v>0</v>
      </c>
      <c r="K36" s="24"/>
      <c r="L36" s="24"/>
      <c r="M36" s="24"/>
      <c r="N36" s="22">
        <f t="shared" si="2"/>
        <v>0</v>
      </c>
    </row>
    <row r="37" spans="1:17" ht="35.1" customHeight="1" x14ac:dyDescent="0.25">
      <c r="A37" s="6" t="s">
        <v>19</v>
      </c>
      <c r="B37" s="22">
        <f t="shared" si="0"/>
        <v>0</v>
      </c>
      <c r="C37" s="22">
        <f t="shared" si="1"/>
        <v>0</v>
      </c>
      <c r="D37" s="23"/>
      <c r="E37" s="23"/>
      <c r="F37" s="24"/>
      <c r="G37" s="24"/>
      <c r="H37" s="24"/>
      <c r="I37" s="24"/>
      <c r="J37" s="22">
        <f t="shared" si="3"/>
        <v>0</v>
      </c>
      <c r="K37" s="24"/>
      <c r="L37" s="24"/>
      <c r="M37" s="24"/>
      <c r="N37" s="22">
        <f t="shared" si="2"/>
        <v>0</v>
      </c>
    </row>
    <row r="38" spans="1:17" ht="35.1" customHeight="1" x14ac:dyDescent="0.25">
      <c r="A38" s="17" t="s">
        <v>20</v>
      </c>
      <c r="B38" s="22">
        <f t="shared" si="0"/>
        <v>128889396</v>
      </c>
      <c r="C38" s="22">
        <f>+D38+E38</f>
        <v>125251396</v>
      </c>
      <c r="D38" s="23">
        <v>56701916</v>
      </c>
      <c r="E38" s="23">
        <v>68549480</v>
      </c>
      <c r="F38" s="24"/>
      <c r="G38" s="24"/>
      <c r="H38" s="24"/>
      <c r="I38" s="24">
        <v>3638000</v>
      </c>
      <c r="J38" s="22">
        <f t="shared" si="3"/>
        <v>45955600</v>
      </c>
      <c r="K38" s="23">
        <v>43455600</v>
      </c>
      <c r="L38" s="24">
        <v>2500000</v>
      </c>
      <c r="M38" s="24"/>
      <c r="N38" s="22">
        <f t="shared" si="2"/>
        <v>174844996</v>
      </c>
    </row>
    <row r="39" spans="1:17" ht="35.1" customHeight="1" x14ac:dyDescent="0.25">
      <c r="A39" s="17" t="s">
        <v>21</v>
      </c>
      <c r="B39" s="22">
        <f t="shared" si="0"/>
        <v>883842511</v>
      </c>
      <c r="C39" s="22">
        <f>+D39+E39</f>
        <v>693615093</v>
      </c>
      <c r="D39" s="23">
        <v>472711037</v>
      </c>
      <c r="E39" s="23">
        <v>220904056</v>
      </c>
      <c r="F39" s="24"/>
      <c r="G39" s="24"/>
      <c r="H39" s="24"/>
      <c r="I39" s="24">
        <v>190227418</v>
      </c>
      <c r="J39" s="22">
        <f t="shared" si="3"/>
        <v>29598626</v>
      </c>
      <c r="K39" s="24">
        <v>29598626</v>
      </c>
      <c r="L39" s="24"/>
      <c r="M39" s="24"/>
      <c r="N39" s="22">
        <f t="shared" si="2"/>
        <v>913441137</v>
      </c>
    </row>
    <row r="40" spans="1:17" ht="35.1" customHeight="1" x14ac:dyDescent="0.25">
      <c r="A40" s="17" t="s">
        <v>22</v>
      </c>
      <c r="B40" s="22">
        <f t="shared" si="0"/>
        <v>1154166879</v>
      </c>
      <c r="C40" s="22">
        <f t="shared" si="1"/>
        <v>1154166879</v>
      </c>
      <c r="D40" s="23">
        <v>919496879</v>
      </c>
      <c r="E40" s="23">
        <v>234670000</v>
      </c>
      <c r="F40" s="24"/>
      <c r="G40" s="24"/>
      <c r="H40" s="24"/>
      <c r="I40" s="24"/>
      <c r="J40" s="22">
        <f t="shared" si="3"/>
        <v>12496637495</v>
      </c>
      <c r="K40" s="24">
        <v>12496637495</v>
      </c>
      <c r="L40" s="24"/>
      <c r="M40" s="24"/>
      <c r="N40" s="22">
        <f t="shared" si="2"/>
        <v>13650804374</v>
      </c>
    </row>
    <row r="41" spans="1:17" ht="35.1" customHeight="1" x14ac:dyDescent="0.25">
      <c r="A41" s="17" t="s">
        <v>23</v>
      </c>
      <c r="B41" s="22">
        <f t="shared" si="0"/>
        <v>0</v>
      </c>
      <c r="C41" s="22">
        <f t="shared" si="1"/>
        <v>0</v>
      </c>
      <c r="D41" s="23"/>
      <c r="E41" s="23"/>
      <c r="F41" s="24"/>
      <c r="G41" s="24"/>
      <c r="H41" s="24"/>
      <c r="I41" s="24"/>
      <c r="J41" s="22">
        <f t="shared" si="3"/>
        <v>0</v>
      </c>
      <c r="K41" s="24"/>
      <c r="L41" s="24"/>
      <c r="M41" s="24"/>
      <c r="N41" s="22">
        <f t="shared" si="2"/>
        <v>0</v>
      </c>
    </row>
    <row r="42" spans="1:17" ht="35.1" customHeight="1" x14ac:dyDescent="0.25">
      <c r="A42" s="17" t="s">
        <v>24</v>
      </c>
      <c r="B42" s="22">
        <f t="shared" si="0"/>
        <v>0</v>
      </c>
      <c r="C42" s="22">
        <f t="shared" si="1"/>
        <v>0</v>
      </c>
      <c r="D42" s="23"/>
      <c r="E42" s="23"/>
      <c r="F42" s="24"/>
      <c r="G42" s="24"/>
      <c r="H42" s="24"/>
      <c r="I42" s="24"/>
      <c r="J42" s="22">
        <f t="shared" si="3"/>
        <v>0</v>
      </c>
      <c r="K42" s="24"/>
      <c r="L42" s="24"/>
      <c r="M42" s="24"/>
      <c r="N42" s="22">
        <f t="shared" si="2"/>
        <v>0</v>
      </c>
    </row>
    <row r="43" spans="1:17" ht="35.1" customHeight="1" x14ac:dyDescent="0.25">
      <c r="A43" s="17"/>
      <c r="B43" s="22">
        <f t="shared" si="0"/>
        <v>0</v>
      </c>
      <c r="C43" s="22">
        <f t="shared" si="1"/>
        <v>0</v>
      </c>
      <c r="D43" s="23"/>
      <c r="E43" s="23"/>
      <c r="F43" s="24"/>
      <c r="G43" s="24"/>
      <c r="H43" s="24"/>
      <c r="I43" s="24"/>
      <c r="J43" s="22">
        <f t="shared" si="3"/>
        <v>0</v>
      </c>
      <c r="K43" s="24"/>
      <c r="L43" s="24"/>
      <c r="M43" s="24"/>
      <c r="N43" s="22">
        <f t="shared" si="2"/>
        <v>0</v>
      </c>
    </row>
    <row r="44" spans="1:17" s="8" customFormat="1" ht="35.1" customHeight="1" x14ac:dyDescent="0.25">
      <c r="A44" s="27" t="s">
        <v>25</v>
      </c>
      <c r="B44" s="22">
        <f>+B45+B46+B47+B48+B49+B51+B52+B53</f>
        <v>36365996213</v>
      </c>
      <c r="C44" s="22">
        <f t="shared" si="1"/>
        <v>11643856300</v>
      </c>
      <c r="D44" s="25">
        <f>+SUM(D45:D53)</f>
        <v>8000237868</v>
      </c>
      <c r="E44" s="25">
        <f>+SUM(E45:E53)</f>
        <v>3643618432</v>
      </c>
      <c r="F44" s="22"/>
      <c r="G44" s="22"/>
      <c r="H44" s="22"/>
      <c r="I44" s="25">
        <f>+SUM(I45:I53)</f>
        <v>24722139913</v>
      </c>
      <c r="J44" s="22">
        <f>+K44+L44+M44</f>
        <v>6762857003</v>
      </c>
      <c r="K44" s="22">
        <v>6755532003</v>
      </c>
      <c r="L44" s="22">
        <v>3325000</v>
      </c>
      <c r="M44" s="22">
        <v>4000000</v>
      </c>
      <c r="N44" s="22">
        <f t="shared" si="2"/>
        <v>43128853216</v>
      </c>
      <c r="O44" s="9"/>
      <c r="P44" s="7"/>
      <c r="Q44" s="7"/>
    </row>
    <row r="45" spans="1:17" ht="35.1" customHeight="1" x14ac:dyDescent="0.25">
      <c r="A45" s="17" t="s">
        <v>26</v>
      </c>
      <c r="B45" s="22">
        <f t="shared" si="0"/>
        <v>25259704187</v>
      </c>
      <c r="C45" s="22">
        <f t="shared" si="1"/>
        <v>1295313634</v>
      </c>
      <c r="D45" s="23">
        <v>1117137386</v>
      </c>
      <c r="E45" s="23">
        <v>178176248</v>
      </c>
      <c r="F45" s="24"/>
      <c r="G45" s="24"/>
      <c r="H45" s="24"/>
      <c r="I45" s="24">
        <v>23964390553</v>
      </c>
      <c r="J45" s="22">
        <f t="shared" si="3"/>
        <v>6598308282</v>
      </c>
      <c r="K45" s="24">
        <v>136780110</v>
      </c>
      <c r="L45" s="24">
        <v>6461528172</v>
      </c>
      <c r="M45" s="24"/>
      <c r="N45" s="22">
        <f t="shared" si="2"/>
        <v>31858012469</v>
      </c>
    </row>
    <row r="46" spans="1:17" ht="35.1" customHeight="1" x14ac:dyDescent="0.25">
      <c r="A46" s="17" t="s">
        <v>27</v>
      </c>
      <c r="B46" s="22">
        <f t="shared" si="0"/>
        <v>1805419381</v>
      </c>
      <c r="C46" s="22">
        <f t="shared" si="1"/>
        <v>1805419381</v>
      </c>
      <c r="D46" s="23">
        <v>1024376575</v>
      </c>
      <c r="E46" s="23">
        <v>781042806</v>
      </c>
      <c r="F46" s="24"/>
      <c r="G46" s="24"/>
      <c r="H46" s="24"/>
      <c r="I46" s="24"/>
      <c r="J46" s="22">
        <f t="shared" si="3"/>
        <v>406969419</v>
      </c>
      <c r="K46" s="24">
        <v>406969419</v>
      </c>
      <c r="L46" s="24"/>
      <c r="M46" s="24"/>
      <c r="N46" s="22">
        <f t="shared" si="2"/>
        <v>2212388800</v>
      </c>
    </row>
    <row r="47" spans="1:17" ht="35.1" customHeight="1" x14ac:dyDescent="0.25">
      <c r="A47" s="17" t="s">
        <v>28</v>
      </c>
      <c r="B47" s="22">
        <f t="shared" si="0"/>
        <v>4727882076</v>
      </c>
      <c r="C47" s="22">
        <f t="shared" si="1"/>
        <v>4066132716</v>
      </c>
      <c r="D47" s="23">
        <v>3591254000</v>
      </c>
      <c r="E47" s="23">
        <v>474878716</v>
      </c>
      <c r="F47" s="24"/>
      <c r="G47" s="24"/>
      <c r="H47" s="24"/>
      <c r="I47" s="24">
        <v>661749360</v>
      </c>
      <c r="J47" s="22">
        <f t="shared" si="3"/>
        <v>27933290772</v>
      </c>
      <c r="K47" s="24">
        <v>27933290772</v>
      </c>
      <c r="L47" s="24"/>
      <c r="M47" s="24"/>
      <c r="N47" s="22">
        <f t="shared" si="2"/>
        <v>32661172848</v>
      </c>
    </row>
    <row r="48" spans="1:17" ht="35.1" customHeight="1" x14ac:dyDescent="0.25">
      <c r="A48" s="17" t="s">
        <v>29</v>
      </c>
      <c r="B48" s="22">
        <f t="shared" si="0"/>
        <v>607085991</v>
      </c>
      <c r="C48" s="22">
        <f t="shared" si="1"/>
        <v>607085991</v>
      </c>
      <c r="D48" s="23">
        <v>192235991</v>
      </c>
      <c r="E48" s="23">
        <v>414850000</v>
      </c>
      <c r="F48" s="24"/>
      <c r="G48" s="24"/>
      <c r="H48" s="24"/>
      <c r="I48" s="24"/>
      <c r="J48" s="22">
        <f t="shared" si="3"/>
        <v>293500000</v>
      </c>
      <c r="K48" s="24">
        <v>293500000</v>
      </c>
      <c r="L48" s="24"/>
      <c r="M48" s="24"/>
      <c r="N48" s="22">
        <f t="shared" si="2"/>
        <v>900585991</v>
      </c>
    </row>
    <row r="49" spans="1:17" ht="35.1" customHeight="1" x14ac:dyDescent="0.25">
      <c r="A49" s="17" t="s">
        <v>30</v>
      </c>
      <c r="B49" s="22">
        <f t="shared" si="0"/>
        <v>1094255790</v>
      </c>
      <c r="C49" s="22">
        <f t="shared" si="1"/>
        <v>1094255790</v>
      </c>
      <c r="D49" s="23">
        <v>659777790</v>
      </c>
      <c r="E49" s="23">
        <v>434478000</v>
      </c>
      <c r="F49" s="24"/>
      <c r="G49" s="24"/>
      <c r="H49" s="24"/>
      <c r="I49" s="24"/>
      <c r="J49" s="22">
        <f t="shared" si="3"/>
        <v>530000000</v>
      </c>
      <c r="K49" s="24">
        <v>530000000</v>
      </c>
      <c r="L49" s="24"/>
      <c r="M49" s="24"/>
      <c r="N49" s="22">
        <f t="shared" si="2"/>
        <v>1624255790</v>
      </c>
    </row>
    <row r="50" spans="1:17" ht="35.1" customHeight="1" x14ac:dyDescent="0.25">
      <c r="A50" s="17" t="s">
        <v>31</v>
      </c>
      <c r="B50" s="22">
        <f t="shared" si="0"/>
        <v>0</v>
      </c>
      <c r="C50" s="22">
        <f t="shared" si="1"/>
        <v>0</v>
      </c>
      <c r="D50" s="23"/>
      <c r="E50" s="23"/>
      <c r="F50" s="24"/>
      <c r="G50" s="24"/>
      <c r="H50" s="24"/>
      <c r="I50" s="24"/>
      <c r="J50" s="22">
        <f t="shared" si="3"/>
        <v>725357879</v>
      </c>
      <c r="K50" s="24">
        <v>725357879</v>
      </c>
      <c r="L50" s="24"/>
      <c r="M50" s="24"/>
      <c r="N50" s="22">
        <f t="shared" si="2"/>
        <v>725357879</v>
      </c>
    </row>
    <row r="51" spans="1:17" ht="35.1" customHeight="1" x14ac:dyDescent="0.25">
      <c r="A51" s="17" t="s">
        <v>32</v>
      </c>
      <c r="B51" s="22">
        <f t="shared" si="0"/>
        <v>1060411464</v>
      </c>
      <c r="C51" s="22">
        <f t="shared" si="1"/>
        <v>964411464</v>
      </c>
      <c r="D51" s="23">
        <v>267337464</v>
      </c>
      <c r="E51" s="23">
        <v>697074000</v>
      </c>
      <c r="F51" s="24"/>
      <c r="G51" s="24"/>
      <c r="H51" s="24"/>
      <c r="I51" s="24">
        <v>96000000</v>
      </c>
      <c r="J51" s="22">
        <f t="shared" si="3"/>
        <v>120200000</v>
      </c>
      <c r="K51" s="24">
        <v>105000000</v>
      </c>
      <c r="L51" s="24">
        <v>15200000</v>
      </c>
      <c r="M51" s="24"/>
      <c r="N51" s="22">
        <f t="shared" si="2"/>
        <v>1180611464</v>
      </c>
    </row>
    <row r="52" spans="1:17" ht="35.1" customHeight="1" x14ac:dyDescent="0.25">
      <c r="A52" s="17" t="s">
        <v>33</v>
      </c>
      <c r="B52" s="22">
        <f t="shared" si="0"/>
        <v>1245000000</v>
      </c>
      <c r="C52" s="22">
        <f t="shared" si="1"/>
        <v>1245000000</v>
      </c>
      <c r="D52" s="23">
        <v>865000000</v>
      </c>
      <c r="E52" s="23">
        <v>380000000</v>
      </c>
      <c r="F52" s="24"/>
      <c r="G52" s="24"/>
      <c r="H52" s="24"/>
      <c r="I52" s="24"/>
      <c r="J52" s="22">
        <f t="shared" si="3"/>
        <v>74000000</v>
      </c>
      <c r="K52" s="24">
        <v>44000000</v>
      </c>
      <c r="L52" s="24"/>
      <c r="M52" s="24">
        <v>30000000</v>
      </c>
      <c r="N52" s="22">
        <f t="shared" si="2"/>
        <v>1319000000</v>
      </c>
    </row>
    <row r="53" spans="1:17" ht="35.1" customHeight="1" x14ac:dyDescent="0.25">
      <c r="A53" s="17" t="s">
        <v>57</v>
      </c>
      <c r="B53" s="22">
        <f t="shared" si="0"/>
        <v>566237324</v>
      </c>
      <c r="C53" s="22">
        <f t="shared" si="1"/>
        <v>566237324</v>
      </c>
      <c r="D53" s="23">
        <v>283118662</v>
      </c>
      <c r="E53" s="23">
        <v>283118662</v>
      </c>
      <c r="F53" s="24"/>
      <c r="G53" s="24"/>
      <c r="H53" s="24"/>
      <c r="I53" s="24"/>
      <c r="J53" s="22">
        <f t="shared" si="3"/>
        <v>0</v>
      </c>
      <c r="K53" s="24"/>
      <c r="L53" s="24"/>
      <c r="M53" s="24"/>
      <c r="N53" s="22">
        <f t="shared" si="2"/>
        <v>566237324</v>
      </c>
    </row>
    <row r="54" spans="1:17" ht="35.1" customHeight="1" x14ac:dyDescent="0.25">
      <c r="A54" s="17"/>
      <c r="B54" s="22">
        <f t="shared" si="0"/>
        <v>0</v>
      </c>
      <c r="C54" s="22">
        <f t="shared" si="1"/>
        <v>0</v>
      </c>
      <c r="D54" s="23"/>
      <c r="E54" s="23"/>
      <c r="F54" s="24"/>
      <c r="G54" s="24"/>
      <c r="H54" s="24"/>
      <c r="I54" s="24"/>
      <c r="J54" s="22">
        <f t="shared" si="3"/>
        <v>0</v>
      </c>
      <c r="K54" s="24"/>
      <c r="L54" s="24"/>
      <c r="M54" s="24"/>
      <c r="N54" s="22">
        <f t="shared" si="2"/>
        <v>0</v>
      </c>
    </row>
    <row r="55" spans="1:17" ht="35.1" customHeight="1" x14ac:dyDescent="0.25">
      <c r="A55" s="27" t="s">
        <v>49</v>
      </c>
      <c r="B55" s="22">
        <f t="shared" si="0"/>
        <v>1926351012</v>
      </c>
      <c r="C55" s="22">
        <f t="shared" si="1"/>
        <v>0</v>
      </c>
      <c r="D55" s="23"/>
      <c r="E55" s="23"/>
      <c r="F55" s="24"/>
      <c r="G55" s="22">
        <v>1926351012</v>
      </c>
      <c r="H55" s="24"/>
      <c r="I55" s="24"/>
      <c r="J55" s="22">
        <f t="shared" si="3"/>
        <v>0</v>
      </c>
      <c r="K55" s="24">
        <v>0</v>
      </c>
      <c r="L55" s="24">
        <v>0</v>
      </c>
      <c r="M55" s="24">
        <v>0</v>
      </c>
      <c r="N55" s="22">
        <f t="shared" si="2"/>
        <v>1926351012</v>
      </c>
    </row>
    <row r="56" spans="1:17" ht="35.1" customHeight="1" x14ac:dyDescent="0.25">
      <c r="A56" s="18"/>
      <c r="B56" s="22"/>
      <c r="C56" s="22"/>
      <c r="D56" s="23"/>
      <c r="E56" s="23"/>
      <c r="F56" s="24"/>
      <c r="G56" s="24"/>
      <c r="H56" s="24"/>
      <c r="I56" s="24"/>
      <c r="J56" s="22"/>
      <c r="K56" s="24"/>
      <c r="L56" s="24"/>
      <c r="M56" s="24"/>
      <c r="N56" s="22"/>
    </row>
    <row r="57" spans="1:17" ht="35.1" customHeight="1" x14ac:dyDescent="0.25">
      <c r="A57" s="19" t="s">
        <v>34</v>
      </c>
      <c r="B57" s="22">
        <f>+B12+B21+B25+B44+B55</f>
        <v>397643807908</v>
      </c>
      <c r="C57" s="22">
        <f>+D57+E57+F57</f>
        <v>563715474919</v>
      </c>
      <c r="D57" s="22">
        <f t="shared" ref="D57:M57" si="4">+D55+D44+D25+D12+D21</f>
        <v>402655198638</v>
      </c>
      <c r="E57" s="22">
        <f t="shared" si="4"/>
        <v>161060276281</v>
      </c>
      <c r="F57" s="22">
        <f t="shared" si="4"/>
        <v>0</v>
      </c>
      <c r="G57" s="22">
        <f t="shared" si="4"/>
        <v>1926351012</v>
      </c>
      <c r="H57" s="22">
        <f t="shared" si="4"/>
        <v>0</v>
      </c>
      <c r="I57" s="22">
        <f t="shared" si="4"/>
        <v>157027667653</v>
      </c>
      <c r="J57" s="22">
        <f t="shared" si="4"/>
        <v>21217772873</v>
      </c>
      <c r="K57" s="22">
        <f t="shared" si="4"/>
        <v>20758990305</v>
      </c>
      <c r="L57" s="22">
        <f t="shared" si="4"/>
        <v>454782568</v>
      </c>
      <c r="M57" s="22">
        <f t="shared" si="4"/>
        <v>4000000</v>
      </c>
      <c r="N57" s="22">
        <f>+N55+N44+N25+N12+N21</f>
        <v>418861580781</v>
      </c>
      <c r="O57" s="14"/>
    </row>
    <row r="58" spans="1:17" x14ac:dyDescent="0.2">
      <c r="D58" s="20"/>
      <c r="E58" s="21"/>
      <c r="O58" s="13"/>
      <c r="P58" s="13"/>
      <c r="Q58" s="13"/>
    </row>
    <row r="59" spans="1:17" x14ac:dyDescent="0.2">
      <c r="E59" s="21"/>
      <c r="O59" s="13"/>
      <c r="P59" s="13"/>
      <c r="Q59" s="13"/>
    </row>
  </sheetData>
  <mergeCells count="1">
    <mergeCell ref="A6:N6"/>
  </mergeCells>
  <phoneticPr fontId="0" type="noConversion"/>
  <pageMargins left="0.7" right="0.7" top="0.75" bottom="0.75" header="0.3" footer="0.3"/>
  <pageSetup paperSize="9" scale="2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2023</vt:lpstr>
      <vt:lpstr>'PRESUPUESTO 2023'!Área_de_impresión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emfelc</dc:creator>
  <cp:lastModifiedBy>Lucas Gay</cp:lastModifiedBy>
  <cp:lastPrinted>2022-11-01T14:46:02Z</cp:lastPrinted>
  <dcterms:created xsi:type="dcterms:W3CDTF">2007-09-17T21:02:16Z</dcterms:created>
  <dcterms:modified xsi:type="dcterms:W3CDTF">2024-02-06T15:11:45Z</dcterms:modified>
</cp:coreProperties>
</file>