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25755822\Desktop\MEFI\PRESUPUESTO 2022\PARA ENVIAR PRESUPUESTO 2022\"/>
    </mc:Choice>
  </mc:AlternateContent>
  <xr:revisionPtr revIDLastSave="0" documentId="8_{15B94939-B97D-46C2-9D4D-BB8F1AD0E3CA}" xr6:coauthVersionLast="47" xr6:coauthVersionMax="47" xr10:uidLastSave="{00000000-0000-0000-0000-000000000000}"/>
  <bookViews>
    <workbookView xWindow="-120" yWindow="-120" windowWidth="29040" windowHeight="15840" xr2:uid="{5A77952C-16E5-4238-9545-B3396EE0BD55}"/>
  </bookViews>
  <sheets>
    <sheet name="EMPRESAS DEL ESTAD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" l="1"/>
  <c r="E72" i="1"/>
  <c r="D72" i="1"/>
  <c r="C72" i="1"/>
  <c r="B72" i="1"/>
  <c r="H67" i="1"/>
  <c r="G67" i="1"/>
  <c r="F67" i="1"/>
  <c r="E67" i="1"/>
  <c r="D67" i="1"/>
  <c r="C67" i="1"/>
  <c r="B67" i="1"/>
  <c r="F56" i="1"/>
  <c r="F58" i="1" s="1"/>
  <c r="E54" i="1"/>
  <c r="D54" i="1"/>
  <c r="H49" i="1"/>
  <c r="G49" i="1"/>
  <c r="F49" i="1"/>
  <c r="E49" i="1"/>
  <c r="D49" i="1"/>
  <c r="C49" i="1"/>
  <c r="B49" i="1"/>
  <c r="H44" i="1"/>
  <c r="G44" i="1"/>
  <c r="F44" i="1"/>
  <c r="E44" i="1"/>
  <c r="D44" i="1"/>
  <c r="C44" i="1"/>
  <c r="B44" i="1"/>
  <c r="H29" i="1"/>
  <c r="E29" i="1"/>
  <c r="C29" i="1"/>
  <c r="B29" i="1"/>
  <c r="B28" i="1" s="1"/>
  <c r="B56" i="1" s="1"/>
  <c r="B58" i="1" s="1"/>
  <c r="H28" i="1"/>
  <c r="H56" i="1" s="1"/>
  <c r="H58" i="1" s="1"/>
  <c r="G28" i="1"/>
  <c r="G56" i="1" s="1"/>
  <c r="G58" i="1" s="1"/>
  <c r="F28" i="1"/>
  <c r="E28" i="1"/>
  <c r="E56" i="1" s="1"/>
  <c r="E58" i="1" s="1"/>
  <c r="D28" i="1"/>
  <c r="D56" i="1" s="1"/>
  <c r="D58" i="1" s="1"/>
  <c r="C28" i="1"/>
  <c r="C56" i="1" s="1"/>
  <c r="C58" i="1" s="1"/>
  <c r="H23" i="1"/>
  <c r="H16" i="1" s="1"/>
  <c r="C23" i="1"/>
  <c r="C16" i="1" s="1"/>
  <c r="B23" i="1"/>
  <c r="G16" i="1"/>
  <c r="G54" i="1" s="1"/>
  <c r="F16" i="1"/>
  <c r="F42" i="1" s="1"/>
  <c r="E16" i="1"/>
  <c r="D16" i="1"/>
  <c r="D42" i="1" s="1"/>
  <c r="B16" i="1"/>
  <c r="B54" i="1" s="1"/>
  <c r="B65" i="1" s="1"/>
  <c r="H54" i="1" l="1"/>
  <c r="H42" i="1"/>
  <c r="G64" i="1"/>
  <c r="G65" i="1"/>
  <c r="D64" i="1"/>
  <c r="E64" i="1"/>
  <c r="C54" i="1"/>
  <c r="C65" i="1" s="1"/>
  <c r="C42" i="1"/>
  <c r="B42" i="1"/>
  <c r="G42" i="1"/>
  <c r="F54" i="1"/>
  <c r="D65" i="1"/>
  <c r="E65" i="1"/>
  <c r="E42" i="1"/>
  <c r="G75" i="1" l="1"/>
  <c r="G74" i="1" s="1"/>
  <c r="G72" i="1" s="1"/>
  <c r="F65" i="1"/>
  <c r="F64" i="1"/>
  <c r="H64" i="1"/>
  <c r="H65" i="1"/>
  <c r="F75" i="1" l="1"/>
  <c r="F74" i="1"/>
  <c r="F72" i="1" l="1"/>
</calcChain>
</file>

<file path=xl/sharedStrings.xml><?xml version="1.0" encoding="utf-8"?>
<sst xmlns="http://schemas.openxmlformats.org/spreadsheetml/2006/main" count="64" uniqueCount="63">
  <si>
    <t>Planilla Nº 18</t>
  </si>
  <si>
    <t>Anexa al Art. 10</t>
  </si>
  <si>
    <t xml:space="preserve"> PRESUPUESTO 2022</t>
  </si>
  <si>
    <t>CAIF - CUENTA AHORRO - INVERSIÓN – FINANCIAMIENTO</t>
  </si>
  <si>
    <t xml:space="preserve">INSTITUTOS, EMPRESAS Y SOCIEDADES DEL ESTADO </t>
  </si>
  <si>
    <t>CONCEPTO</t>
  </si>
  <si>
    <t>EMPRESAS Y SOCIEDADES DEL ESTADO</t>
  </si>
  <si>
    <t>OTROS ENTES DEL SECTOR PÚBLICO
 PROVINCIAL NO FINANCIERO</t>
  </si>
  <si>
    <t>S.P.S.E</t>
  </si>
  <si>
    <t>DISTRIGAS S.A.</t>
  </si>
  <si>
    <t>FO.MI.CRUZ S.E.</t>
  </si>
  <si>
    <t>CEMENT. P. TRUNCADO S.A.C.P.E.M.</t>
  </si>
  <si>
    <t>L.O.A.S.</t>
  </si>
  <si>
    <t>I.S.P.R.O.</t>
  </si>
  <si>
    <t>LU 85 TV CANAL 9 RIO GALLEGOS</t>
  </si>
  <si>
    <t>I) INGRESOS CORRIENTES</t>
  </si>
  <si>
    <t>- Ingresos Tributarios</t>
  </si>
  <si>
    <t>- Aportes y Contribuciones a la Seguridad Social</t>
  </si>
  <si>
    <t xml:space="preserve"> - Ingresos No Tributarios</t>
  </si>
  <si>
    <t xml:space="preserve"> - Ingresos de Operación</t>
  </si>
  <si>
    <t>- Ventas de Bienes y Servicios</t>
  </si>
  <si>
    <t>- Rentas de la Propiedad</t>
  </si>
  <si>
    <t>- Transferencias Corrientes</t>
  </si>
  <si>
    <t xml:space="preserve">          Tesoro Provincial</t>
  </si>
  <si>
    <t xml:space="preserve">          Otros</t>
  </si>
  <si>
    <t>- Superávit Operativo Empresas Públicas</t>
  </si>
  <si>
    <t>II) GASTOS CORRIENTES</t>
  </si>
  <si>
    <t xml:space="preserve"> - Gastos de Operación</t>
  </si>
  <si>
    <t>Remuneraciones</t>
  </si>
  <si>
    <t>Bienes de Consumo</t>
  </si>
  <si>
    <t>Servicios No Personales</t>
  </si>
  <si>
    <t>Otros Gastos de Operación</t>
  </si>
  <si>
    <t>Impuesto Indirectos</t>
  </si>
  <si>
    <t>- Intereses y Otras Rentas de la Propiedad</t>
  </si>
  <si>
    <t>- Prestaciones de la Seguridad Social</t>
  </si>
  <si>
    <t>- Impuestos Directos</t>
  </si>
  <si>
    <t>- Otras Perdidas</t>
  </si>
  <si>
    <t>- Déficit Operativo Empresas Públicas</t>
  </si>
  <si>
    <t>III) RESULTADO ECONOMICO AHORRO/DESAHORRO (I-II)</t>
  </si>
  <si>
    <t>IV) RECURSOS DE CAPITAL</t>
  </si>
  <si>
    <t>- Recursos Propios de Capital</t>
  </si>
  <si>
    <t>-  Transferencias de Capital</t>
  </si>
  <si>
    <t>- Disminución de la Inversión Financiera</t>
  </si>
  <si>
    <t>V) GASTOS DE CAPITAL</t>
  </si>
  <si>
    <t>- Inversión Real Directa</t>
  </si>
  <si>
    <t>- Transferencias de Capital</t>
  </si>
  <si>
    <t>- Inversión Financiera</t>
  </si>
  <si>
    <t>VI) TOTAL RECURSOS (I+IV)</t>
  </si>
  <si>
    <t>VII) TOTAL GASTOS (II+V)</t>
  </si>
  <si>
    <t>VIII) TOTAL GASTOS PRIMARIOS</t>
  </si>
  <si>
    <t>IX) RESULTADO FINANCIERO
 ANTES  DE CONTRIBUCIONES (VI-VII)</t>
  </si>
  <si>
    <t>X) CONTRIBUCIONES FIGURATIVAS</t>
  </si>
  <si>
    <t>XI) GASTOS FIGURATIVOS</t>
  </si>
  <si>
    <t>XII) RESULTADO PRIMARIO (VI +VIII+X-XI)</t>
  </si>
  <si>
    <t>XIII) RESULTADO FINANCIERO (IX+X-XI)</t>
  </si>
  <si>
    <t>XIV) FUENTES FINANCIERAS</t>
  </si>
  <si>
    <t>Disminución de la Inversión Financiera</t>
  </si>
  <si>
    <t>Endeudamiento Público e Incremento de otros Pasivos</t>
  </si>
  <si>
    <t>Contribuciones Figurativas para Aplicaciones Financieras</t>
  </si>
  <si>
    <t>XV) APLICACIONES FINANCIERAS</t>
  </si>
  <si>
    <t>Inversión Financiera</t>
  </si>
  <si>
    <t>Amortización de Deudas y Disminución de otros Pasivos</t>
  </si>
  <si>
    <t>Gastos Figurativos para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</si>
</sst>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3" fontId="10" fillId="0" borderId="1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10" fillId="0" borderId="20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/>
    </xf>
    <xf numFmtId="0" fontId="8" fillId="0" borderId="21" xfId="0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0" fontId="1" fillId="0" borderId="0" xfId="0" applyFont="1"/>
    <xf numFmtId="0" fontId="8" fillId="0" borderId="3" xfId="0" applyFont="1" applyBorder="1" applyAlignment="1">
      <alignment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4" fontId="2" fillId="0" borderId="0" xfId="0" applyNumberFormat="1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2DD6-A0CA-4330-9568-B4E26F45C347}">
  <sheetPr>
    <pageSetUpPr fitToPage="1"/>
  </sheetPr>
  <dimension ref="A1:H80"/>
  <sheetViews>
    <sheetView tabSelected="1" topLeftCell="A48" zoomScale="75" zoomScaleNormal="75" workbookViewId="0">
      <selection sqref="A1:H76"/>
    </sheetView>
  </sheetViews>
  <sheetFormatPr baseColWidth="10" defaultColWidth="11.42578125" defaultRowHeight="15.75" x14ac:dyDescent="0.25"/>
  <cols>
    <col min="1" max="1" width="57.7109375" style="1" customWidth="1"/>
    <col min="2" max="8" width="24.7109375" style="2" customWidth="1"/>
    <col min="9" max="16384" width="11.42578125" style="2"/>
  </cols>
  <sheetData>
    <row r="1" spans="1:8" ht="29.25" customHeight="1" x14ac:dyDescent="0.3">
      <c r="G1" s="3"/>
      <c r="H1" s="4" t="s">
        <v>0</v>
      </c>
    </row>
    <row r="2" spans="1:8" ht="29.25" customHeight="1" x14ac:dyDescent="0.3">
      <c r="G2" s="3"/>
      <c r="H2" s="4" t="s">
        <v>1</v>
      </c>
    </row>
    <row r="3" spans="1:8" ht="23.25" x14ac:dyDescent="0.25">
      <c r="A3" s="38" t="s">
        <v>2</v>
      </c>
      <c r="B3" s="38"/>
      <c r="C3" s="38"/>
      <c r="D3" s="38"/>
      <c r="E3" s="38"/>
      <c r="F3" s="38"/>
      <c r="G3" s="38"/>
      <c r="H3" s="38"/>
    </row>
    <row r="4" spans="1:8" x14ac:dyDescent="0.25">
      <c r="A4" s="5"/>
      <c r="B4" s="6"/>
      <c r="C4" s="6"/>
      <c r="D4" s="6"/>
      <c r="E4" s="6"/>
      <c r="F4" s="6"/>
      <c r="G4" s="6"/>
      <c r="H4" s="6"/>
    </row>
    <row r="5" spans="1:8" ht="18" customHeight="1" x14ac:dyDescent="0.25">
      <c r="A5" s="39" t="s">
        <v>3</v>
      </c>
      <c r="B5" s="40"/>
      <c r="C5" s="40"/>
      <c r="D5" s="40"/>
      <c r="E5" s="40"/>
      <c r="F5" s="40"/>
      <c r="G5" s="40"/>
      <c r="H5" s="40"/>
    </row>
    <row r="6" spans="1:8" ht="15" x14ac:dyDescent="0.25">
      <c r="A6" s="41"/>
      <c r="B6" s="42"/>
      <c r="C6" s="42"/>
      <c r="D6" s="42"/>
      <c r="E6" s="42"/>
      <c r="F6" s="42"/>
      <c r="G6" s="42"/>
      <c r="H6" s="42"/>
    </row>
    <row r="7" spans="1:8" ht="15" customHeight="1" thickBot="1" x14ac:dyDescent="0.3">
      <c r="A7" s="7"/>
      <c r="B7" s="8"/>
      <c r="C7" s="8"/>
      <c r="D7" s="6"/>
      <c r="E7" s="8"/>
      <c r="F7" s="6"/>
      <c r="G7" s="6"/>
      <c r="H7" s="6"/>
    </row>
    <row r="8" spans="1:8" ht="21" thickBot="1" x14ac:dyDescent="0.3">
      <c r="A8" s="43" t="s">
        <v>4</v>
      </c>
      <c r="B8" s="44"/>
      <c r="C8" s="44"/>
      <c r="D8" s="44"/>
      <c r="E8" s="44"/>
      <c r="F8" s="44"/>
      <c r="G8" s="44"/>
      <c r="H8" s="45"/>
    </row>
    <row r="9" spans="1:8" ht="15" customHeight="1" x14ac:dyDescent="0.25">
      <c r="A9" s="7"/>
      <c r="B9" s="8"/>
      <c r="C9" s="8"/>
      <c r="D9" s="6"/>
      <c r="E9" s="8"/>
      <c r="F9" s="6"/>
      <c r="G9" s="6"/>
      <c r="H9" s="6"/>
    </row>
    <row r="10" spans="1:8" ht="15" customHeight="1" thickBot="1" x14ac:dyDescent="0.3">
      <c r="A10" s="7"/>
      <c r="B10" s="8"/>
      <c r="C10" s="8"/>
      <c r="D10" s="6"/>
      <c r="E10" s="8"/>
      <c r="F10" s="6"/>
      <c r="G10" s="6"/>
      <c r="H10" s="6"/>
    </row>
    <row r="11" spans="1:8" ht="72" customHeight="1" thickBot="1" x14ac:dyDescent="0.3">
      <c r="A11" s="46" t="s">
        <v>5</v>
      </c>
      <c r="B11" s="49" t="s">
        <v>6</v>
      </c>
      <c r="C11" s="50"/>
      <c r="D11" s="50"/>
      <c r="E11" s="51"/>
      <c r="F11" s="49" t="s">
        <v>7</v>
      </c>
      <c r="G11" s="50"/>
      <c r="H11" s="51"/>
    </row>
    <row r="12" spans="1:8" ht="21" customHeight="1" x14ac:dyDescent="0.25">
      <c r="A12" s="47"/>
      <c r="B12" s="35" t="s">
        <v>8</v>
      </c>
      <c r="C12" s="35" t="s">
        <v>9</v>
      </c>
      <c r="D12" s="35" t="s">
        <v>10</v>
      </c>
      <c r="E12" s="35" t="s">
        <v>11</v>
      </c>
      <c r="F12" s="35" t="s">
        <v>12</v>
      </c>
      <c r="G12" s="35" t="s">
        <v>13</v>
      </c>
      <c r="H12" s="35" t="s">
        <v>14</v>
      </c>
    </row>
    <row r="13" spans="1:8" ht="21" customHeight="1" x14ac:dyDescent="0.25">
      <c r="A13" s="47"/>
      <c r="B13" s="36"/>
      <c r="C13" s="36"/>
      <c r="D13" s="36"/>
      <c r="E13" s="36"/>
      <c r="F13" s="36"/>
      <c r="G13" s="36"/>
      <c r="H13" s="36"/>
    </row>
    <row r="14" spans="1:8" ht="21" customHeight="1" thickBot="1" x14ac:dyDescent="0.3">
      <c r="A14" s="48"/>
      <c r="B14" s="37"/>
      <c r="C14" s="37"/>
      <c r="D14" s="37"/>
      <c r="E14" s="37"/>
      <c r="F14" s="37"/>
      <c r="G14" s="37"/>
      <c r="H14" s="37"/>
    </row>
    <row r="15" spans="1:8" ht="16.5" thickBot="1" x14ac:dyDescent="0.3">
      <c r="A15" s="7"/>
      <c r="B15" s="9"/>
      <c r="C15" s="9"/>
      <c r="D15" s="9"/>
      <c r="E15" s="9"/>
      <c r="F15" s="10"/>
      <c r="G15" s="10"/>
      <c r="H15" s="10"/>
    </row>
    <row r="16" spans="1:8" ht="22.5" customHeight="1" x14ac:dyDescent="0.25">
      <c r="A16" s="11" t="s">
        <v>15</v>
      </c>
      <c r="B16" s="12">
        <f>SUM(B18:B23)</f>
        <v>11571938087</v>
      </c>
      <c r="C16" s="12">
        <f t="shared" ref="C16:E16" si="0">SUM(C17:C23)</f>
        <v>3278133451.7800002</v>
      </c>
      <c r="D16" s="12">
        <f t="shared" si="0"/>
        <v>2936140000</v>
      </c>
      <c r="E16" s="12">
        <f t="shared" si="0"/>
        <v>47264692.125</v>
      </c>
      <c r="F16" s="12">
        <f>SUM(F17:F23)</f>
        <v>624600697.52999997</v>
      </c>
      <c r="G16" s="12">
        <f>SUM(G17:G23)</f>
        <v>1391090000</v>
      </c>
      <c r="H16" s="12">
        <f>SUM(H17:H23)</f>
        <v>295715673.95999998</v>
      </c>
    </row>
    <row r="17" spans="1:8" ht="24" customHeight="1" x14ac:dyDescent="0.25">
      <c r="A17" s="13" t="s">
        <v>16</v>
      </c>
      <c r="B17" s="14"/>
      <c r="C17" s="15"/>
      <c r="D17" s="15"/>
      <c r="E17" s="15"/>
      <c r="F17" s="15"/>
      <c r="G17" s="15"/>
      <c r="H17" s="15"/>
    </row>
    <row r="18" spans="1:8" ht="24" hidden="1" customHeight="1" x14ac:dyDescent="0.25">
      <c r="A18" s="13" t="s">
        <v>17</v>
      </c>
      <c r="B18" s="15"/>
      <c r="C18" s="15"/>
      <c r="D18" s="15"/>
      <c r="E18" s="15"/>
      <c r="F18" s="15"/>
      <c r="G18" s="15"/>
      <c r="H18" s="15"/>
    </row>
    <row r="19" spans="1:8" ht="24" hidden="1" customHeight="1" x14ac:dyDescent="0.25">
      <c r="A19" s="13" t="s">
        <v>18</v>
      </c>
      <c r="B19" s="15"/>
      <c r="C19" s="15"/>
      <c r="D19" s="15"/>
      <c r="E19" s="15"/>
      <c r="F19" s="15"/>
      <c r="G19" s="15"/>
      <c r="H19" s="15"/>
    </row>
    <row r="20" spans="1:8" ht="24" customHeight="1" x14ac:dyDescent="0.25">
      <c r="A20" s="13" t="s">
        <v>19</v>
      </c>
      <c r="B20" s="15">
        <v>2748000000</v>
      </c>
      <c r="C20" s="15">
        <v>1792521552.7800002</v>
      </c>
      <c r="D20" s="15"/>
      <c r="E20" s="15">
        <v>44631292.125</v>
      </c>
      <c r="F20" s="15"/>
      <c r="G20" s="15"/>
      <c r="H20" s="15">
        <v>65625673.960000001</v>
      </c>
    </row>
    <row r="21" spans="1:8" ht="24" hidden="1" customHeight="1" x14ac:dyDescent="0.25">
      <c r="A21" s="13" t="s">
        <v>20</v>
      </c>
      <c r="B21" s="15"/>
      <c r="C21" s="15"/>
      <c r="D21" s="15">
        <v>1236140000</v>
      </c>
      <c r="E21" s="15"/>
      <c r="F21" s="15">
        <v>537600697.52999997</v>
      </c>
      <c r="G21" s="15">
        <v>1391090000</v>
      </c>
      <c r="H21" s="15"/>
    </row>
    <row r="22" spans="1:8" ht="24" customHeight="1" x14ac:dyDescent="0.25">
      <c r="A22" s="13" t="s">
        <v>21</v>
      </c>
      <c r="B22" s="15"/>
      <c r="C22" s="15"/>
      <c r="D22" s="15">
        <v>1700000000</v>
      </c>
      <c r="E22" s="15">
        <v>2633400</v>
      </c>
      <c r="F22" s="15">
        <v>87000000</v>
      </c>
      <c r="G22" s="15"/>
      <c r="H22" s="15"/>
    </row>
    <row r="23" spans="1:8" ht="24" customHeight="1" x14ac:dyDescent="0.25">
      <c r="A23" s="16" t="s">
        <v>22</v>
      </c>
      <c r="B23" s="17">
        <f>+B24+B25</f>
        <v>8823938087</v>
      </c>
      <c r="C23" s="17">
        <f>+C24+C25</f>
        <v>1485611899</v>
      </c>
      <c r="D23" s="17"/>
      <c r="E23" s="17"/>
      <c r="F23" s="17"/>
      <c r="G23" s="17"/>
      <c r="H23" s="17">
        <f>+H24+H25</f>
        <v>230090000</v>
      </c>
    </row>
    <row r="24" spans="1:8" ht="24" customHeight="1" x14ac:dyDescent="0.25">
      <c r="A24" s="13" t="s">
        <v>23</v>
      </c>
      <c r="B24" s="15">
        <v>7359023771</v>
      </c>
      <c r="C24" s="15">
        <v>354072147</v>
      </c>
      <c r="D24" s="15"/>
      <c r="E24" s="15"/>
      <c r="F24" s="15"/>
      <c r="G24" s="15"/>
      <c r="H24" s="15">
        <v>230090000</v>
      </c>
    </row>
    <row r="25" spans="1:8" ht="24" customHeight="1" x14ac:dyDescent="0.25">
      <c r="A25" s="13" t="s">
        <v>24</v>
      </c>
      <c r="B25" s="15">
        <v>1464914316</v>
      </c>
      <c r="C25" s="15">
        <v>1131539752</v>
      </c>
      <c r="D25" s="15"/>
      <c r="E25" s="15"/>
      <c r="F25" s="15"/>
      <c r="G25" s="15"/>
      <c r="H25" s="15"/>
    </row>
    <row r="26" spans="1:8" ht="24" hidden="1" customHeight="1" x14ac:dyDescent="0.25">
      <c r="A26" s="13" t="s">
        <v>25</v>
      </c>
      <c r="B26" s="15"/>
      <c r="C26" s="15"/>
      <c r="D26" s="15"/>
      <c r="E26" s="15"/>
      <c r="F26" s="15"/>
      <c r="G26" s="15"/>
      <c r="H26" s="15"/>
    </row>
    <row r="27" spans="1:8" ht="18" x14ac:dyDescent="0.25">
      <c r="A27" s="18"/>
      <c r="B27" s="15"/>
      <c r="C27" s="15"/>
      <c r="D27" s="15"/>
      <c r="E27" s="15"/>
      <c r="F27" s="15"/>
      <c r="G27" s="15"/>
      <c r="H27" s="15"/>
    </row>
    <row r="28" spans="1:8" ht="22.5" customHeight="1" x14ac:dyDescent="0.25">
      <c r="A28" s="19" t="s">
        <v>26</v>
      </c>
      <c r="B28" s="20">
        <f>SUM(B29)</f>
        <v>12283562225</v>
      </c>
      <c r="C28" s="20">
        <f t="shared" ref="C28:E28" si="1">SUM(C29)</f>
        <v>4107047272.4400001</v>
      </c>
      <c r="D28" s="20">
        <f>+D29+D34+D35+D37</f>
        <v>1752718000</v>
      </c>
      <c r="E28" s="20">
        <f t="shared" si="1"/>
        <v>4130620.3679999998</v>
      </c>
      <c r="F28" s="20">
        <f>SUM(F29)</f>
        <v>310139325.10000002</v>
      </c>
      <c r="G28" s="20">
        <f>+G29+G34+G36</f>
        <v>981797500</v>
      </c>
      <c r="H28" s="20">
        <f>SUM(H29)</f>
        <v>108944407.03999999</v>
      </c>
    </row>
    <row r="29" spans="1:8" ht="23.25" customHeight="1" x14ac:dyDescent="0.25">
      <c r="A29" s="19" t="s">
        <v>27</v>
      </c>
      <c r="B29" s="20">
        <f>+B30+B31+B32+B33</f>
        <v>12283562225</v>
      </c>
      <c r="C29" s="20">
        <f>+C30+C31+C32+C33</f>
        <v>4107047272.4400001</v>
      </c>
      <c r="D29" s="20">
        <v>1139994000</v>
      </c>
      <c r="E29" s="20">
        <f t="shared" ref="E29" si="2">+E30+E31+E32</f>
        <v>4130620.3679999998</v>
      </c>
      <c r="F29" s="20">
        <v>310139325.10000002</v>
      </c>
      <c r="G29" s="20">
        <v>718187500</v>
      </c>
      <c r="H29" s="20">
        <f>+H30+H31+H32</f>
        <v>108944407.03999999</v>
      </c>
    </row>
    <row r="30" spans="1:8" ht="23.25" hidden="1" customHeight="1" x14ac:dyDescent="0.25">
      <c r="A30" s="13" t="s">
        <v>28</v>
      </c>
      <c r="B30" s="15">
        <v>2562000000</v>
      </c>
      <c r="C30" s="15">
        <v>617598972.89999998</v>
      </c>
      <c r="D30" s="15"/>
      <c r="E30" s="15"/>
      <c r="F30" s="15"/>
      <c r="G30" s="15"/>
      <c r="H30" s="15">
        <v>28983860.080000002</v>
      </c>
    </row>
    <row r="31" spans="1:8" ht="23.25" customHeight="1" x14ac:dyDescent="0.25">
      <c r="A31" s="13" t="s">
        <v>29</v>
      </c>
      <c r="B31" s="15">
        <v>2405426225</v>
      </c>
      <c r="C31" s="15">
        <v>1085519539.6500001</v>
      </c>
      <c r="D31" s="15"/>
      <c r="E31" s="15"/>
      <c r="F31" s="15"/>
      <c r="G31" s="15"/>
      <c r="H31" s="15">
        <v>10109953.770000001</v>
      </c>
    </row>
    <row r="32" spans="1:8" ht="23.25" customHeight="1" x14ac:dyDescent="0.25">
      <c r="A32" s="13" t="s">
        <v>30</v>
      </c>
      <c r="B32" s="15">
        <v>4391856000</v>
      </c>
      <c r="C32" s="15">
        <v>2203933608.8699999</v>
      </c>
      <c r="D32" s="15"/>
      <c r="E32" s="15">
        <v>4130620.3679999998</v>
      </c>
      <c r="F32" s="15"/>
      <c r="G32" s="15"/>
      <c r="H32" s="15">
        <v>69850593.189999998</v>
      </c>
    </row>
    <row r="33" spans="1:8" ht="23.25" customHeight="1" x14ac:dyDescent="0.25">
      <c r="A33" s="13" t="s">
        <v>31</v>
      </c>
      <c r="B33" s="15">
        <v>2924280000</v>
      </c>
      <c r="C33" s="15">
        <v>199995151.02000001</v>
      </c>
      <c r="D33" s="15"/>
      <c r="E33" s="15"/>
      <c r="F33" s="15"/>
      <c r="G33" s="15"/>
      <c r="H33" s="15"/>
    </row>
    <row r="34" spans="1:8" ht="23.25" customHeight="1" x14ac:dyDescent="0.25">
      <c r="A34" s="13" t="s">
        <v>32</v>
      </c>
      <c r="B34" s="15"/>
      <c r="C34" s="15"/>
      <c r="D34" s="15"/>
      <c r="E34" s="15"/>
      <c r="F34" s="15"/>
      <c r="G34" s="15">
        <v>12290000</v>
      </c>
      <c r="H34" s="15"/>
    </row>
    <row r="35" spans="1:8" ht="23.25" hidden="1" customHeight="1" x14ac:dyDescent="0.25">
      <c r="A35" s="13" t="s">
        <v>33</v>
      </c>
      <c r="B35" s="15"/>
      <c r="C35" s="15"/>
      <c r="D35" s="15"/>
      <c r="E35" s="15"/>
      <c r="F35" s="15"/>
      <c r="G35" s="15"/>
      <c r="H35" s="15"/>
    </row>
    <row r="36" spans="1:8" ht="23.25" hidden="1" customHeight="1" x14ac:dyDescent="0.25">
      <c r="A36" s="13" t="s">
        <v>34</v>
      </c>
      <c r="B36" s="15"/>
      <c r="C36" s="15"/>
      <c r="D36" s="15"/>
      <c r="E36" s="15"/>
      <c r="F36" s="15"/>
      <c r="G36" s="15">
        <v>251320000</v>
      </c>
      <c r="H36" s="15"/>
    </row>
    <row r="37" spans="1:8" ht="23.25" hidden="1" customHeight="1" x14ac:dyDescent="0.25">
      <c r="A37" s="13" t="s">
        <v>35</v>
      </c>
      <c r="B37" s="15"/>
      <c r="C37" s="15"/>
      <c r="D37" s="15">
        <v>612724000</v>
      </c>
      <c r="E37" s="15"/>
      <c r="F37" s="15"/>
      <c r="G37" s="15"/>
      <c r="H37" s="15"/>
    </row>
    <row r="38" spans="1:8" ht="23.25" hidden="1" customHeight="1" x14ac:dyDescent="0.25">
      <c r="A38" s="13" t="s">
        <v>36</v>
      </c>
      <c r="B38" s="15"/>
      <c r="C38" s="15"/>
      <c r="D38" s="15"/>
      <c r="E38" s="15"/>
      <c r="F38" s="15"/>
      <c r="G38" s="15"/>
      <c r="H38" s="15"/>
    </row>
    <row r="39" spans="1:8" ht="23.25" hidden="1" customHeight="1" x14ac:dyDescent="0.25">
      <c r="A39" s="13" t="s">
        <v>22</v>
      </c>
      <c r="B39" s="15"/>
      <c r="C39" s="15"/>
      <c r="D39" s="15"/>
      <c r="E39" s="15"/>
      <c r="F39" s="15"/>
      <c r="G39" s="15"/>
      <c r="H39" s="15"/>
    </row>
    <row r="40" spans="1:8" ht="23.25" customHeight="1" x14ac:dyDescent="0.25">
      <c r="A40" s="13" t="s">
        <v>37</v>
      </c>
      <c r="B40" s="15"/>
      <c r="C40" s="15"/>
      <c r="D40" s="15"/>
      <c r="E40" s="15"/>
      <c r="F40" s="15"/>
      <c r="G40" s="15"/>
      <c r="H40" s="15"/>
    </row>
    <row r="41" spans="1:8" ht="18" x14ac:dyDescent="0.25">
      <c r="A41" s="13"/>
      <c r="B41" s="15"/>
      <c r="C41" s="15"/>
      <c r="D41" s="15"/>
      <c r="E41" s="15"/>
      <c r="F41" s="15"/>
      <c r="G41" s="15"/>
      <c r="H41" s="15"/>
    </row>
    <row r="42" spans="1:8" ht="31.9" customHeight="1" x14ac:dyDescent="0.25">
      <c r="A42" s="19" t="s">
        <v>38</v>
      </c>
      <c r="B42" s="20">
        <f>+B16-B28</f>
        <v>-711624138</v>
      </c>
      <c r="C42" s="20">
        <f>+C16-C28</f>
        <v>-828913820.65999985</v>
      </c>
      <c r="D42" s="20">
        <f>+D16-D28</f>
        <v>1183422000</v>
      </c>
      <c r="E42" s="20">
        <f t="shared" ref="E42:H42" si="3">+E16-E28</f>
        <v>43134071.756999999</v>
      </c>
      <c r="F42" s="20">
        <f t="shared" si="3"/>
        <v>314461372.42999995</v>
      </c>
      <c r="G42" s="20">
        <f t="shared" si="3"/>
        <v>409292500</v>
      </c>
      <c r="H42" s="20">
        <f t="shared" si="3"/>
        <v>186771266.91999999</v>
      </c>
    </row>
    <row r="43" spans="1:8" ht="16.5" customHeight="1" x14ac:dyDescent="0.25">
      <c r="A43" s="13"/>
      <c r="B43" s="15"/>
      <c r="C43" s="15"/>
      <c r="D43" s="15"/>
      <c r="E43" s="15"/>
      <c r="F43" s="15"/>
      <c r="G43" s="15"/>
      <c r="H43" s="15"/>
    </row>
    <row r="44" spans="1:8" ht="22.5" customHeight="1" x14ac:dyDescent="0.25">
      <c r="A44" s="19" t="s">
        <v>39</v>
      </c>
      <c r="B44" s="20">
        <f>SUM(B45:B47)</f>
        <v>6360000000</v>
      </c>
      <c r="C44" s="20">
        <f t="shared" ref="C44:H44" si="4">SUM(C45:C47)</f>
        <v>0</v>
      </c>
      <c r="D44" s="20">
        <f t="shared" si="4"/>
        <v>78000000</v>
      </c>
      <c r="E44" s="20">
        <f t="shared" si="4"/>
        <v>0</v>
      </c>
      <c r="F44" s="20">
        <f t="shared" si="4"/>
        <v>0</v>
      </c>
      <c r="G44" s="20">
        <f t="shared" si="4"/>
        <v>0</v>
      </c>
      <c r="H44" s="20">
        <f t="shared" si="4"/>
        <v>76171468.730000004</v>
      </c>
    </row>
    <row r="45" spans="1:8" ht="24.75" customHeight="1" x14ac:dyDescent="0.25">
      <c r="A45" s="13" t="s">
        <v>40</v>
      </c>
      <c r="B45" s="21"/>
      <c r="C45" s="22"/>
      <c r="D45" s="15">
        <v>78000000</v>
      </c>
      <c r="E45" s="15"/>
      <c r="F45" s="15"/>
      <c r="G45" s="15"/>
      <c r="H45" s="15"/>
    </row>
    <row r="46" spans="1:8" ht="24.75" customHeight="1" x14ac:dyDescent="0.25">
      <c r="A46" s="13" t="s">
        <v>41</v>
      </c>
      <c r="B46" s="15">
        <v>6360000000</v>
      </c>
      <c r="C46" s="15"/>
      <c r="D46" s="15"/>
      <c r="E46" s="15"/>
      <c r="F46" s="15"/>
      <c r="G46" s="15"/>
      <c r="H46" s="15">
        <v>76171468.730000004</v>
      </c>
    </row>
    <row r="47" spans="1:8" ht="24.75" customHeight="1" x14ac:dyDescent="0.25">
      <c r="A47" s="13" t="s">
        <v>42</v>
      </c>
      <c r="B47" s="15"/>
      <c r="C47" s="15"/>
      <c r="D47" s="15"/>
      <c r="E47" s="15"/>
      <c r="F47" s="15"/>
      <c r="G47" s="15"/>
      <c r="H47" s="15"/>
    </row>
    <row r="48" spans="1:8" ht="18" x14ac:dyDescent="0.25">
      <c r="A48" s="18"/>
      <c r="B48" s="15"/>
      <c r="C48" s="15"/>
      <c r="D48" s="15"/>
      <c r="E48" s="15"/>
      <c r="F48" s="15"/>
      <c r="G48" s="15"/>
      <c r="H48" s="15"/>
    </row>
    <row r="49" spans="1:8" ht="22.5" customHeight="1" x14ac:dyDescent="0.25">
      <c r="A49" s="19" t="s">
        <v>43</v>
      </c>
      <c r="B49" s="20">
        <f>SUM(B50:B52)</f>
        <v>7349824316</v>
      </c>
      <c r="C49" s="20">
        <f t="shared" ref="C49:H49" si="5">SUM(C50:C52)</f>
        <v>1564517272.0800002</v>
      </c>
      <c r="D49" s="20">
        <f t="shared" si="5"/>
        <v>616000000</v>
      </c>
      <c r="E49" s="20">
        <f t="shared" si="5"/>
        <v>0</v>
      </c>
      <c r="F49" s="20">
        <f t="shared" si="5"/>
        <v>115179106.25</v>
      </c>
      <c r="G49" s="20">
        <f t="shared" si="5"/>
        <v>306900000</v>
      </c>
      <c r="H49" s="20">
        <f t="shared" si="5"/>
        <v>0</v>
      </c>
    </row>
    <row r="50" spans="1:8" ht="23.25" customHeight="1" x14ac:dyDescent="0.25">
      <c r="A50" s="13" t="s">
        <v>44</v>
      </c>
      <c r="B50" s="23">
        <v>7349824316</v>
      </c>
      <c r="C50" s="15">
        <v>1564517272.0800002</v>
      </c>
      <c r="D50" s="15">
        <v>616000000</v>
      </c>
      <c r="E50" s="15"/>
      <c r="F50" s="15">
        <v>115179106.25</v>
      </c>
      <c r="G50" s="15">
        <v>306900000</v>
      </c>
      <c r="H50" s="15"/>
    </row>
    <row r="51" spans="1:8" ht="23.25" customHeight="1" x14ac:dyDescent="0.25">
      <c r="A51" s="13" t="s">
        <v>45</v>
      </c>
      <c r="B51" s="15"/>
      <c r="C51" s="15"/>
      <c r="D51" s="15"/>
      <c r="E51" s="15"/>
      <c r="F51" s="15"/>
      <c r="G51" s="15"/>
      <c r="H51" s="15"/>
    </row>
    <row r="52" spans="1:8" ht="23.25" customHeight="1" x14ac:dyDescent="0.25">
      <c r="A52" s="13" t="s">
        <v>46</v>
      </c>
      <c r="B52" s="15"/>
      <c r="C52" s="15"/>
      <c r="D52" s="15"/>
      <c r="E52" s="15"/>
      <c r="F52" s="15"/>
      <c r="G52" s="15"/>
      <c r="H52" s="15"/>
    </row>
    <row r="53" spans="1:8" ht="18" x14ac:dyDescent="0.25">
      <c r="A53" s="18"/>
      <c r="B53" s="15"/>
      <c r="C53" s="15"/>
      <c r="D53" s="15"/>
      <c r="E53" s="15"/>
      <c r="F53" s="15"/>
      <c r="G53" s="15"/>
      <c r="H53" s="15"/>
    </row>
    <row r="54" spans="1:8" ht="22.5" customHeight="1" thickBot="1" x14ac:dyDescent="0.3">
      <c r="A54" s="24" t="s">
        <v>47</v>
      </c>
      <c r="B54" s="25">
        <f>+B16+B44</f>
        <v>17931938087</v>
      </c>
      <c r="C54" s="25">
        <f t="shared" ref="C54:H54" si="6">+C16+C44</f>
        <v>3278133451.7800002</v>
      </c>
      <c r="D54" s="25">
        <f t="shared" si="6"/>
        <v>3014140000</v>
      </c>
      <c r="E54" s="25">
        <f t="shared" si="6"/>
        <v>47264692.125</v>
      </c>
      <c r="F54" s="25">
        <f t="shared" si="6"/>
        <v>624600697.52999997</v>
      </c>
      <c r="G54" s="25">
        <f t="shared" si="6"/>
        <v>1391090000</v>
      </c>
      <c r="H54" s="25">
        <f t="shared" si="6"/>
        <v>371887142.69</v>
      </c>
    </row>
    <row r="55" spans="1:8" ht="18" x14ac:dyDescent="0.25">
      <c r="A55" s="18"/>
      <c r="B55" s="15"/>
      <c r="C55" s="15"/>
      <c r="D55" s="15"/>
      <c r="E55" s="15"/>
      <c r="F55" s="15"/>
      <c r="G55" s="15"/>
      <c r="H55" s="15"/>
    </row>
    <row r="56" spans="1:8" ht="22.5" customHeight="1" x14ac:dyDescent="0.25">
      <c r="A56" s="19" t="s">
        <v>48</v>
      </c>
      <c r="B56" s="20">
        <f>+B28+B49</f>
        <v>19633386541</v>
      </c>
      <c r="C56" s="20">
        <f>+C28+C49</f>
        <v>5671564544.5200005</v>
      </c>
      <c r="D56" s="20">
        <f t="shared" ref="D56:H56" si="7">+D28+D49</f>
        <v>2368718000</v>
      </c>
      <c r="E56" s="20">
        <f t="shared" si="7"/>
        <v>4130620.3679999998</v>
      </c>
      <c r="F56" s="20">
        <f t="shared" si="7"/>
        <v>425318431.35000002</v>
      </c>
      <c r="G56" s="20">
        <f t="shared" si="7"/>
        <v>1288697500</v>
      </c>
      <c r="H56" s="20">
        <f t="shared" si="7"/>
        <v>108944407.03999999</v>
      </c>
    </row>
    <row r="57" spans="1:8" ht="18" x14ac:dyDescent="0.25">
      <c r="A57" s="18"/>
      <c r="B57" s="15"/>
      <c r="C57" s="15"/>
      <c r="D57" s="15"/>
      <c r="E57" s="15"/>
      <c r="F57" s="15"/>
      <c r="G57" s="15"/>
      <c r="H57" s="15"/>
    </row>
    <row r="58" spans="1:8" ht="24.75" customHeight="1" x14ac:dyDescent="0.25">
      <c r="A58" s="19" t="s">
        <v>49</v>
      </c>
      <c r="B58" s="20">
        <f>+B56-B35</f>
        <v>19633386541</v>
      </c>
      <c r="C58" s="20">
        <f>+C56-C35</f>
        <v>5671564544.5200005</v>
      </c>
      <c r="D58" s="20">
        <f t="shared" ref="D58:H58" si="8">+D56-D35</f>
        <v>2368718000</v>
      </c>
      <c r="E58" s="20">
        <f t="shared" si="8"/>
        <v>4130620.3679999998</v>
      </c>
      <c r="F58" s="20">
        <f t="shared" si="8"/>
        <v>425318431.35000002</v>
      </c>
      <c r="G58" s="20">
        <f t="shared" si="8"/>
        <v>1288697500</v>
      </c>
      <c r="H58" s="20">
        <f t="shared" si="8"/>
        <v>108944407.03999999</v>
      </c>
    </row>
    <row r="59" spans="1:8" ht="18" x14ac:dyDescent="0.25">
      <c r="A59" s="13"/>
      <c r="B59" s="15"/>
      <c r="C59" s="15"/>
      <c r="D59" s="15"/>
      <c r="E59" s="15"/>
      <c r="F59" s="15"/>
      <c r="G59" s="15"/>
      <c r="H59" s="15"/>
    </row>
    <row r="60" spans="1:8" s="29" customFormat="1" ht="39.75" hidden="1" customHeight="1" x14ac:dyDescent="0.25">
      <c r="A60" s="26" t="s">
        <v>50</v>
      </c>
      <c r="B60" s="27"/>
      <c r="C60" s="28"/>
      <c r="D60" s="28"/>
      <c r="E60" s="28"/>
      <c r="F60" s="28"/>
      <c r="G60" s="28"/>
      <c r="H60" s="28"/>
    </row>
    <row r="61" spans="1:8" ht="15" customHeight="1" x14ac:dyDescent="0.25">
      <c r="A61" s="30"/>
      <c r="B61" s="15"/>
      <c r="C61" s="22"/>
      <c r="D61" s="22"/>
      <c r="E61" s="22"/>
      <c r="F61" s="31"/>
      <c r="G61" s="31"/>
      <c r="H61" s="31"/>
    </row>
    <row r="62" spans="1:8" ht="30" hidden="1" customHeight="1" x14ac:dyDescent="0.25">
      <c r="A62" s="19" t="s">
        <v>51</v>
      </c>
      <c r="B62" s="20"/>
      <c r="C62" s="20"/>
      <c r="D62" s="20"/>
      <c r="E62" s="20"/>
      <c r="F62" s="20"/>
      <c r="G62" s="20"/>
      <c r="H62" s="20"/>
    </row>
    <row r="63" spans="1:8" ht="30" hidden="1" customHeight="1" x14ac:dyDescent="0.25">
      <c r="A63" s="19" t="s">
        <v>52</v>
      </c>
      <c r="B63" s="20"/>
      <c r="C63" s="20"/>
      <c r="D63" s="20"/>
      <c r="E63" s="20"/>
      <c r="F63" s="20"/>
      <c r="G63" s="20"/>
      <c r="H63" s="20"/>
    </row>
    <row r="64" spans="1:8" ht="30" customHeight="1" x14ac:dyDescent="0.25">
      <c r="A64" s="19" t="s">
        <v>53</v>
      </c>
      <c r="B64" s="20"/>
      <c r="C64" s="20"/>
      <c r="D64" s="20">
        <f>+D54-D58</f>
        <v>645422000</v>
      </c>
      <c r="E64" s="20">
        <f>+E54-E58</f>
        <v>43134071.756999999</v>
      </c>
      <c r="F64" s="20">
        <f>+F54-F58</f>
        <v>199282266.17999995</v>
      </c>
      <c r="G64" s="20">
        <f>+G54-G58</f>
        <v>102392500</v>
      </c>
      <c r="H64" s="20">
        <f>+H54-H58</f>
        <v>262942735.65000001</v>
      </c>
    </row>
    <row r="65" spans="1:8" ht="22.5" customHeight="1" x14ac:dyDescent="0.25">
      <c r="A65" s="19" t="s">
        <v>54</v>
      </c>
      <c r="B65" s="20">
        <f>+B54-B56</f>
        <v>-1701448454</v>
      </c>
      <c r="C65" s="20">
        <f t="shared" ref="C65:H65" si="9">+C54-C56</f>
        <v>-2393431092.7400002</v>
      </c>
      <c r="D65" s="20">
        <f t="shared" si="9"/>
        <v>645422000</v>
      </c>
      <c r="E65" s="20">
        <f t="shared" si="9"/>
        <v>43134071.756999999</v>
      </c>
      <c r="F65" s="20">
        <f>+F54-F56</f>
        <v>199282266.17999995</v>
      </c>
      <c r="G65" s="20">
        <f t="shared" si="9"/>
        <v>102392500</v>
      </c>
      <c r="H65" s="20">
        <f t="shared" si="9"/>
        <v>262942735.65000001</v>
      </c>
    </row>
    <row r="66" spans="1:8" ht="29.25" customHeight="1" x14ac:dyDescent="0.25">
      <c r="A66" s="19"/>
      <c r="B66" s="20"/>
      <c r="C66" s="20"/>
      <c r="D66" s="20"/>
      <c r="E66" s="20"/>
      <c r="F66" s="20"/>
      <c r="G66" s="20"/>
      <c r="H66" s="20"/>
    </row>
    <row r="67" spans="1:8" ht="30" customHeight="1" x14ac:dyDescent="0.25">
      <c r="A67" s="19" t="s">
        <v>55</v>
      </c>
      <c r="B67" s="20">
        <f>SUM(B68:B70)</f>
        <v>2596362770</v>
      </c>
      <c r="C67" s="20">
        <f t="shared" ref="C67:H67" si="10">SUM(C68:C70)</f>
        <v>2393431093</v>
      </c>
      <c r="D67" s="20">
        <f t="shared" si="10"/>
        <v>0</v>
      </c>
      <c r="E67" s="20">
        <f t="shared" si="10"/>
        <v>0</v>
      </c>
      <c r="F67" s="20">
        <f t="shared" si="10"/>
        <v>0</v>
      </c>
      <c r="G67" s="20">
        <f t="shared" si="10"/>
        <v>0</v>
      </c>
      <c r="H67" s="20">
        <f t="shared" si="10"/>
        <v>0</v>
      </c>
    </row>
    <row r="68" spans="1:8" ht="37.9" customHeight="1" x14ac:dyDescent="0.25">
      <c r="A68" s="13" t="s">
        <v>56</v>
      </c>
      <c r="B68" s="15"/>
      <c r="C68" s="15"/>
      <c r="D68" s="15"/>
      <c r="E68" s="15"/>
      <c r="F68" s="15"/>
      <c r="G68" s="15"/>
      <c r="H68" s="15"/>
    </row>
    <row r="69" spans="1:8" ht="37.9" customHeight="1" x14ac:dyDescent="0.25">
      <c r="A69" s="13" t="s">
        <v>57</v>
      </c>
      <c r="B69" s="15">
        <v>2596362770</v>
      </c>
      <c r="C69" s="15">
        <v>2393431093</v>
      </c>
      <c r="D69" s="15"/>
      <c r="E69" s="15"/>
      <c r="F69" s="15"/>
      <c r="G69" s="15"/>
      <c r="H69" s="15"/>
    </row>
    <row r="70" spans="1:8" ht="37.9" customHeight="1" x14ac:dyDescent="0.25">
      <c r="A70" s="13" t="s">
        <v>58</v>
      </c>
      <c r="B70" s="15"/>
      <c r="C70" s="15"/>
      <c r="D70" s="15"/>
      <c r="E70" s="15"/>
      <c r="F70" s="15"/>
      <c r="G70" s="15"/>
      <c r="H70" s="15"/>
    </row>
    <row r="71" spans="1:8" ht="18" x14ac:dyDescent="0.25">
      <c r="A71" s="18"/>
      <c r="B71" s="15"/>
      <c r="C71" s="15"/>
      <c r="D71" s="15"/>
      <c r="E71" s="15"/>
      <c r="F71" s="15"/>
      <c r="G71" s="15"/>
      <c r="H71" s="15"/>
    </row>
    <row r="72" spans="1:8" ht="18" x14ac:dyDescent="0.25">
      <c r="A72" s="19" t="s">
        <v>59</v>
      </c>
      <c r="B72" s="20">
        <f>SUM(B74:B76)</f>
        <v>894914316</v>
      </c>
      <c r="C72" s="20">
        <f t="shared" ref="C72:H72" si="11">SUM(C74:C76)</f>
        <v>0</v>
      </c>
      <c r="D72" s="20">
        <f t="shared" si="11"/>
        <v>645422000</v>
      </c>
      <c r="E72" s="20">
        <f t="shared" si="11"/>
        <v>43134072</v>
      </c>
      <c r="F72" s="20">
        <f>SUM(F74:F76)</f>
        <v>199282266.17999992</v>
      </c>
      <c r="G72" s="20">
        <f t="shared" si="11"/>
        <v>102392500</v>
      </c>
      <c r="H72" s="20">
        <f t="shared" si="11"/>
        <v>262942736</v>
      </c>
    </row>
    <row r="73" spans="1:8" ht="18" x14ac:dyDescent="0.25">
      <c r="A73" s="18"/>
      <c r="B73" s="15"/>
      <c r="C73" s="15"/>
      <c r="D73" s="15"/>
      <c r="E73" s="15"/>
      <c r="F73" s="15"/>
      <c r="G73" s="15"/>
      <c r="H73" s="15"/>
    </row>
    <row r="74" spans="1:8" ht="40.9" customHeight="1" x14ac:dyDescent="0.25">
      <c r="A74" s="13" t="s">
        <v>60</v>
      </c>
      <c r="B74" s="15"/>
      <c r="C74" s="15"/>
      <c r="D74" s="32"/>
      <c r="E74" s="15">
        <v>43134072</v>
      </c>
      <c r="F74" s="15">
        <f>+F65*0.05</f>
        <v>9964113.3089999985</v>
      </c>
      <c r="G74" s="15">
        <f>+G65-G75</f>
        <v>35837375</v>
      </c>
      <c r="H74" s="32">
        <v>262942736</v>
      </c>
    </row>
    <row r="75" spans="1:8" ht="40.9" customHeight="1" x14ac:dyDescent="0.25">
      <c r="A75" s="13" t="s">
        <v>61</v>
      </c>
      <c r="B75" s="15">
        <v>894914316</v>
      </c>
      <c r="C75" s="15">
        <v>0</v>
      </c>
      <c r="D75" s="32">
        <v>645422000</v>
      </c>
      <c r="E75" s="15"/>
      <c r="F75" s="15">
        <f>+F65*0.95</f>
        <v>189318152.87099993</v>
      </c>
      <c r="G75" s="15">
        <f>+G65*0.65</f>
        <v>66555125</v>
      </c>
      <c r="H75" s="15"/>
    </row>
    <row r="76" spans="1:8" ht="40.9" customHeight="1" x14ac:dyDescent="0.25">
      <c r="A76" s="16" t="s">
        <v>62</v>
      </c>
      <c r="B76" s="17"/>
      <c r="C76" s="17"/>
      <c r="D76" s="17"/>
      <c r="E76" s="17"/>
      <c r="F76" s="17">
        <v>0</v>
      </c>
      <c r="G76" s="17"/>
      <c r="H76" s="17"/>
    </row>
    <row r="77" spans="1:8" x14ac:dyDescent="0.25">
      <c r="A77" s="33"/>
    </row>
    <row r="78" spans="1:8" x14ac:dyDescent="0.25">
      <c r="A78" s="33"/>
    </row>
    <row r="79" spans="1:8" x14ac:dyDescent="0.25">
      <c r="A79" s="33"/>
      <c r="F79" s="34"/>
      <c r="G79" s="34"/>
    </row>
    <row r="80" spans="1:8" x14ac:dyDescent="0.25">
      <c r="F80" s="34"/>
      <c r="G80" s="34"/>
    </row>
  </sheetData>
  <mergeCells count="13">
    <mergeCell ref="F12:F14"/>
    <mergeCell ref="G12:G14"/>
    <mergeCell ref="H12:H14"/>
    <mergeCell ref="A3:H3"/>
    <mergeCell ref="A5:H6"/>
    <mergeCell ref="A8:H8"/>
    <mergeCell ref="A11:A14"/>
    <mergeCell ref="B11:E11"/>
    <mergeCell ref="F11:H11"/>
    <mergeCell ref="B12:B14"/>
    <mergeCell ref="C12:C14"/>
    <mergeCell ref="D12:D14"/>
    <mergeCell ref="E12:E14"/>
  </mergeCells>
  <pageMargins left="0.25" right="0.25" top="0.75" bottom="0.75" header="0.3" footer="0.3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EMPRESAS DEL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Colombo</dc:creator>
  <cp:lastModifiedBy>claudia vanesa colombo</cp:lastModifiedBy>
  <cp:lastPrinted>2022-11-01T14:40:06Z</cp:lastPrinted>
  <dcterms:created xsi:type="dcterms:W3CDTF">2022-01-20T20:07:53Z</dcterms:created>
  <dcterms:modified xsi:type="dcterms:W3CDTF">2022-11-01T14:40:28Z</dcterms:modified>
</cp:coreProperties>
</file>