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i unidad\2 - Ministerio de Economía, Finanzas e Infraestructura\1 - FINANZAS\01 - Responsabilidad Fiscal\2026\II - Trimestre\"/>
    </mc:Choice>
  </mc:AlternateContent>
  <xr:revisionPtr revIDLastSave="0" documentId="13_ncr:1_{A5DF953F-A72A-4FFB-83CE-0ABDC7F454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 DEVENGADO" sheetId="1" r:id="rId1"/>
  </sheets>
  <definedNames>
    <definedName name="_xlnm.Print_Area" localSheetId="0">'1.4 DEVENGADO'!$A$1:$F$126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4" i="1" l="1"/>
  <c r="C120" i="1" l="1"/>
  <c r="D120" i="1"/>
  <c r="E120" i="1"/>
  <c r="C117" i="1"/>
  <c r="D117" i="1"/>
  <c r="E117" i="1"/>
  <c r="C116" i="1"/>
  <c r="D116" i="1"/>
  <c r="E116" i="1"/>
  <c r="E112" i="1"/>
  <c r="D112" i="1"/>
  <c r="C112" i="1"/>
  <c r="B112" i="1"/>
  <c r="B120" i="1"/>
  <c r="B117" i="1"/>
  <c r="B116" i="1" l="1"/>
  <c r="E99" i="1"/>
  <c r="F95" i="1"/>
  <c r="F96" i="1"/>
  <c r="F97" i="1"/>
  <c r="E60" i="1"/>
  <c r="F107" i="1"/>
  <c r="F106" i="1"/>
  <c r="F105" i="1"/>
  <c r="D104" i="1"/>
  <c r="D99" i="1" s="1"/>
  <c r="C104" i="1"/>
  <c r="C99" i="1" s="1"/>
  <c r="F104" i="1" l="1"/>
  <c r="B99" i="1"/>
  <c r="F124" i="1" l="1"/>
  <c r="F123" i="1"/>
  <c r="F122" i="1"/>
  <c r="F121" i="1"/>
  <c r="F120" i="1"/>
  <c r="F119" i="1"/>
  <c r="F118" i="1"/>
  <c r="C111" i="1"/>
  <c r="D111" i="1"/>
  <c r="E111" i="1"/>
  <c r="E127" i="1" s="1"/>
  <c r="F117" i="1"/>
  <c r="B111" i="1" l="1"/>
  <c r="C75" i="1" l="1"/>
  <c r="C73" i="1" s="1"/>
  <c r="D75" i="1"/>
  <c r="D73" i="1" s="1"/>
  <c r="B75" i="1"/>
  <c r="B73" i="1" s="1"/>
  <c r="C42" i="1" l="1"/>
  <c r="D42" i="1"/>
  <c r="F51" i="1"/>
  <c r="C55" i="1"/>
  <c r="C53" i="1" s="1"/>
  <c r="D55" i="1"/>
  <c r="D53" i="1" s="1"/>
  <c r="E55" i="1"/>
  <c r="E53" i="1" s="1"/>
  <c r="B55" i="1"/>
  <c r="B53" i="1" s="1"/>
  <c r="D46" i="1"/>
  <c r="C46" i="1"/>
  <c r="C41" i="1" s="1"/>
  <c r="C84" i="1" s="1"/>
  <c r="C85" i="1" s="1"/>
  <c r="B46" i="1"/>
  <c r="B42" i="1"/>
  <c r="D94" i="1"/>
  <c r="D93" i="1" s="1"/>
  <c r="C94" i="1"/>
  <c r="C93" i="1" s="1"/>
  <c r="B94" i="1"/>
  <c r="B93" i="1" s="1"/>
  <c r="C66" i="1"/>
  <c r="C64" i="1" s="1"/>
  <c r="C62" i="1" s="1"/>
  <c r="D66" i="1"/>
  <c r="D64" i="1" s="1"/>
  <c r="D62" i="1" s="1"/>
  <c r="E66" i="1"/>
  <c r="E64" i="1" s="1"/>
  <c r="E62" i="1" s="1"/>
  <c r="B66" i="1"/>
  <c r="B64" i="1" s="1"/>
  <c r="B62" i="1" s="1"/>
  <c r="F126" i="1"/>
  <c r="F125" i="1"/>
  <c r="F116" i="1"/>
  <c r="F115" i="1"/>
  <c r="F114" i="1"/>
  <c r="F113" i="1"/>
  <c r="F112" i="1"/>
  <c r="F111" i="1"/>
  <c r="F110" i="1"/>
  <c r="F109" i="1"/>
  <c r="F103" i="1"/>
  <c r="F102" i="1"/>
  <c r="F101" i="1"/>
  <c r="F100" i="1"/>
  <c r="F99" i="1"/>
  <c r="F98" i="1"/>
  <c r="F92" i="1"/>
  <c r="F89" i="1"/>
  <c r="F88" i="1"/>
  <c r="F87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5" i="1"/>
  <c r="F63" i="1"/>
  <c r="F61" i="1"/>
  <c r="F59" i="1"/>
  <c r="F58" i="1"/>
  <c r="F57" i="1"/>
  <c r="F56" i="1"/>
  <c r="F54" i="1"/>
  <c r="F52" i="1"/>
  <c r="F50" i="1"/>
  <c r="F49" i="1"/>
  <c r="F48" i="1"/>
  <c r="F47" i="1"/>
  <c r="F45" i="1"/>
  <c r="F44" i="1"/>
  <c r="F43" i="1"/>
  <c r="F42" i="1" s="1"/>
  <c r="F40" i="1"/>
  <c r="F39" i="1"/>
  <c r="F38" i="1"/>
  <c r="F37" i="1"/>
  <c r="F36" i="1"/>
  <c r="F34" i="1"/>
  <c r="F32" i="1"/>
  <c r="F31" i="1"/>
  <c r="C35" i="1"/>
  <c r="C33" i="1" s="1"/>
  <c r="D35" i="1"/>
  <c r="D33" i="1" s="1"/>
  <c r="E35" i="1"/>
  <c r="E33" i="1" s="1"/>
  <c r="B35" i="1"/>
  <c r="B33" i="1" s="1"/>
  <c r="C23" i="1"/>
  <c r="D23" i="1"/>
  <c r="B23" i="1"/>
  <c r="F30" i="1"/>
  <c r="F29" i="1"/>
  <c r="F28" i="1"/>
  <c r="F27" i="1"/>
  <c r="F26" i="1"/>
  <c r="F25" i="1"/>
  <c r="F24" i="1"/>
  <c r="F22" i="1"/>
  <c r="E19" i="1"/>
  <c r="D19" i="1"/>
  <c r="C19" i="1"/>
  <c r="B19" i="1"/>
  <c r="F21" i="1"/>
  <c r="F20" i="1"/>
  <c r="F93" i="1" l="1"/>
  <c r="H93" i="1" s="1"/>
  <c r="F46" i="1"/>
  <c r="D41" i="1"/>
  <c r="C18" i="1"/>
  <c r="C60" i="1" s="1"/>
  <c r="F94" i="1"/>
  <c r="B18" i="1"/>
  <c r="D18" i="1"/>
  <c r="F23" i="1"/>
  <c r="F66" i="1"/>
  <c r="C83" i="1"/>
  <c r="D84" i="1"/>
  <c r="D85" i="1" s="1"/>
  <c r="F53" i="1"/>
  <c r="F41" i="1" s="1"/>
  <c r="F84" i="1" s="1"/>
  <c r="B41" i="1"/>
  <c r="B84" i="1" s="1"/>
  <c r="B85" i="1" s="1"/>
  <c r="F55" i="1"/>
  <c r="F33" i="1"/>
  <c r="F35" i="1"/>
  <c r="F64" i="1"/>
  <c r="F62" i="1" s="1"/>
  <c r="F19" i="1"/>
  <c r="D83" i="1" l="1"/>
  <c r="D60" i="1"/>
  <c r="B83" i="1"/>
  <c r="B60" i="1"/>
  <c r="F18" i="1"/>
  <c r="D90" i="1"/>
  <c r="F85" i="1"/>
  <c r="C90" i="1"/>
  <c r="C86" i="1"/>
  <c r="C91" i="1" s="1"/>
  <c r="C127" i="1" s="1"/>
  <c r="B86" i="1"/>
  <c r="D86" i="1"/>
  <c r="D91" i="1" s="1"/>
  <c r="D127" i="1" s="1"/>
  <c r="B90" i="1"/>
  <c r="F83" i="1" l="1"/>
  <c r="F60" i="1"/>
  <c r="F90" i="1"/>
  <c r="B91" i="1"/>
  <c r="F86" i="1"/>
  <c r="F91" i="1" l="1"/>
  <c r="F127" i="1" s="1"/>
  <c r="G127" i="1" s="1"/>
  <c r="B127" i="1"/>
</calcChain>
</file>

<file path=xl/sharedStrings.xml><?xml version="1.0" encoding="utf-8"?>
<sst xmlns="http://schemas.openxmlformats.org/spreadsheetml/2006/main" count="120" uniqueCount="115">
  <si>
    <t>PROVINCIA DE SANTA CRUZ</t>
  </si>
  <si>
    <t xml:space="preserve"> ESQUEMA AHORRO - INVERSIÓN - FINANCIAMIENTO </t>
  </si>
  <si>
    <t>Anexo I - Artículo 7º de la Reglamentación</t>
  </si>
  <si>
    <t>-  En pesos</t>
  </si>
  <si>
    <t>Planilla 1.4</t>
  </si>
  <si>
    <t>Etapa: Devengado</t>
  </si>
  <si>
    <t>ADMINISTRACIÓN PÚBLICA NO FINANCIERA</t>
  </si>
  <si>
    <t>CONCEPTO</t>
  </si>
  <si>
    <t>ADMINIST.
CENTRAL
(1)</t>
  </si>
  <si>
    <t>ORG.
DESCENT.
(2)</t>
  </si>
  <si>
    <t>INST. DE
SEG.SOCIAL
(3)</t>
  </si>
  <si>
    <t>FDOS. FIDUC.
(4)</t>
  </si>
  <si>
    <t>TOTAL
(1+2+3+4)</t>
  </si>
  <si>
    <t>I. INGRESOS CORRIENTES</t>
  </si>
  <si>
    <t xml:space="preserve">  . Tributarios</t>
  </si>
  <si>
    <t xml:space="preserve">       - De Orígen Provincial</t>
  </si>
  <si>
    <t xml:space="preserve">       - De Orígen Nacional</t>
  </si>
  <si>
    <t xml:space="preserve">  . Contribuciones a la Seguridad Social</t>
  </si>
  <si>
    <t xml:space="preserve">  . No Tributarios</t>
  </si>
  <si>
    <t xml:space="preserve">       - Tasas</t>
  </si>
  <si>
    <t xml:space="preserve">       - Derechos</t>
  </si>
  <si>
    <t xml:space="preserve">       - Primas</t>
  </si>
  <si>
    <t xml:space="preserve">       - Regalías</t>
  </si>
  <si>
    <t xml:space="preserve">       - Alquileres</t>
  </si>
  <si>
    <t xml:space="preserve">       - Multas</t>
  </si>
  <si>
    <t xml:space="preserve">       - Otros No Tributarios</t>
  </si>
  <si>
    <t xml:space="preserve">  . Vta. Bienes y Serv. de la Adm. Públ.</t>
  </si>
  <si>
    <t xml:space="preserve">  . Rentas de la Propiedad</t>
  </si>
  <si>
    <t xml:space="preserve">  . Transferencias Corrientes</t>
  </si>
  <si>
    <t xml:space="preserve">       - Al Sector Privado</t>
  </si>
  <si>
    <t xml:space="preserve">       - Al Sector Público</t>
  </si>
  <si>
    <t xml:space="preserve">            . Administración Nacional</t>
  </si>
  <si>
    <t xml:space="preserve">            . Otros Org. Descent. Adm. Nacional</t>
  </si>
  <si>
    <t xml:space="preserve">            . Otras Inst. Públicas No Financieras</t>
  </si>
  <si>
    <t xml:space="preserve">       - Al Sector Externo</t>
  </si>
  <si>
    <t>II. GASTOS CORRIENTES</t>
  </si>
  <si>
    <t xml:space="preserve">    . Gastos de Consumo</t>
  </si>
  <si>
    <t xml:space="preserve">         - Remuneraciones</t>
  </si>
  <si>
    <t xml:space="preserve">         - Bienes y Servicios</t>
  </si>
  <si>
    <t xml:space="preserve">         - Otros Gastos</t>
  </si>
  <si>
    <t xml:space="preserve">    . Rentas de la Propiedad</t>
  </si>
  <si>
    <t xml:space="preserve">         - Intereses por Deuda</t>
  </si>
  <si>
    <t xml:space="preserve">         - Intereses por Préstamos</t>
  </si>
  <si>
    <t xml:space="preserve">         - Gtos. de la Deuda</t>
  </si>
  <si>
    <t xml:space="preserve">         - Arrendamiento de Tierras y Terrenos</t>
  </si>
  <si>
    <t xml:space="preserve">    . Prestaciones de la Seguridad Social</t>
  </si>
  <si>
    <t xml:space="preserve">    . Impuestos Directos</t>
  </si>
  <si>
    <t xml:space="preserve">    . Transferencias Corrientes</t>
  </si>
  <si>
    <t xml:space="preserve">         - Al Sector Privado</t>
  </si>
  <si>
    <t xml:space="preserve">         - Al Sector Público</t>
  </si>
  <si>
    <t xml:space="preserve">                  . Copartic. Municipios y Com. de Fomento</t>
  </si>
  <si>
    <t xml:space="preserve">                  . Otros del Sector Público</t>
  </si>
  <si>
    <t xml:space="preserve">         - Al Sector Externo</t>
  </si>
  <si>
    <t>III. RESULTADO ECONÓMICO</t>
  </si>
  <si>
    <t>IV. INGRESOS DE CAPITAL</t>
  </si>
  <si>
    <t xml:space="preserve">     . Recursos Propios de Capital</t>
  </si>
  <si>
    <t xml:space="preserve">     . Transferencias de Capital</t>
  </si>
  <si>
    <t xml:space="preserve">          - Al Sector Privado</t>
  </si>
  <si>
    <t xml:space="preserve">          - Al Sector Público</t>
  </si>
  <si>
    <t xml:space="preserve">               - De la Administración Central</t>
  </si>
  <si>
    <t xml:space="preserve">               - De Organismos Descentralizados</t>
  </si>
  <si>
    <t xml:space="preserve">               - De Otras Inst. Públicas No Financieras</t>
  </si>
  <si>
    <t xml:space="preserve">          - Al Sector Externo</t>
  </si>
  <si>
    <t xml:space="preserve">     . Disminución de la Inversión Financiera</t>
  </si>
  <si>
    <t xml:space="preserve"> V.  GASTOS DE CAPITAL</t>
  </si>
  <si>
    <t xml:space="preserve">      . Inversión Real Directa</t>
  </si>
  <si>
    <t xml:space="preserve">      . Transferencias de Capital</t>
  </si>
  <si>
    <t xml:space="preserve">                  . Municipios</t>
  </si>
  <si>
    <t xml:space="preserve">                  . Otros</t>
  </si>
  <si>
    <t xml:space="preserve">      . Inversión Financiera</t>
  </si>
  <si>
    <t xml:space="preserve"> VI.  INGRESOS TOTALES (I+IV)</t>
  </si>
  <si>
    <t xml:space="preserve"> VII. GASTOS TOTALES (II+V)</t>
  </si>
  <si>
    <t xml:space="preserve">      VIII. GASTOS PRIMARIOS (VII - Intereses de la Deuda)</t>
  </si>
  <si>
    <t xml:space="preserve"> IX.  RESULTADO FINANCIERO PREVIO A FIGURATIVAS (VI-VII)</t>
  </si>
  <si>
    <t xml:space="preserve"> X.   CONTRIBUCIONES FIGURATIVAS</t>
  </si>
  <si>
    <t xml:space="preserve"> XI.  GASTOS FIGURATIVOS</t>
  </si>
  <si>
    <t xml:space="preserve">      XII. RESULTADO PRIMARIO (VI-VIII)</t>
  </si>
  <si>
    <t>XIII. RESULTADO FINANCIERO (IX+X-XI)</t>
  </si>
  <si>
    <t>XIV. FUENTES FINANCIERAS</t>
  </si>
  <si>
    <t xml:space="preserve">         - Disminución de Fdos. Anticíclicos</t>
  </si>
  <si>
    <t xml:space="preserve">         - Otros</t>
  </si>
  <si>
    <t xml:space="preserve">     . Endeudamiento Público e Increm. de Otros Pasivos</t>
  </si>
  <si>
    <t xml:space="preserve">         - Colocación de Títulos Públicos</t>
  </si>
  <si>
    <t xml:space="preserve">         - Obtención de Préstamos de OIC y FFFIR</t>
  </si>
  <si>
    <t xml:space="preserve">         - Asistencia Financiera del Gobierno Nacional</t>
  </si>
  <si>
    <t xml:space="preserve">     . Contrib. Figurativas para Aplicaciones Financieras</t>
  </si>
  <si>
    <t>XV.  APLICACIONES FINANCIERAS</t>
  </si>
  <si>
    <t xml:space="preserve">     . Inversión Financiera</t>
  </si>
  <si>
    <t xml:space="preserve">         - Integración del Fondo Anticíclico</t>
  </si>
  <si>
    <t xml:space="preserve">         - Incremento de Caja y Bancos</t>
  </si>
  <si>
    <t xml:space="preserve">         - Incremento de Otros Documentos a Cobrar</t>
  </si>
  <si>
    <t xml:space="preserve">     . Amortiz. Deuda y Disminución Otros Pasivos</t>
  </si>
  <si>
    <t xml:space="preserve">         - Devolución Préstamos de Org. Internacionales</t>
  </si>
  <si>
    <t xml:space="preserve">         - Amortización de la Deuda</t>
  </si>
  <si>
    <t xml:space="preserve">     . Gastos Figurativos para Aplicaciones Financieras</t>
  </si>
  <si>
    <t>XVI. OTROS CONCEPTOS NO INFORMADOS (XIII+XIV-XV)</t>
  </si>
  <si>
    <t>Al 30 de Junio de 2026 - Acumulado II Trimestre</t>
  </si>
  <si>
    <t xml:space="preserve">         - Disminución de Otros Activos Financieros</t>
  </si>
  <si>
    <t xml:space="preserve"> - Disminución de Otros Pasivos</t>
  </si>
  <si>
    <t xml:space="preserve">          -  Amortización de Títulos Públicos</t>
  </si>
  <si>
    <t xml:space="preserve"> -  Amortización de Deuda Colocada en Moneda Nacional a Largo Plazo</t>
  </si>
  <si>
    <t>Disminición de UFUCO</t>
  </si>
  <si>
    <t>Disminución de Otros Documentos a Pagar a Corto Plazo</t>
  </si>
  <si>
    <t>De Otros Documentos a Pagar a Corto Plazo</t>
  </si>
  <si>
    <t>De Otros Documentos a Pagar a Corto Plazo (Var. DE)</t>
  </si>
  <si>
    <t>Utilización Fondo Único de Cuentas Oficiales</t>
  </si>
  <si>
    <t xml:space="preserve">         - Disminución de Caja y Bancos (*)</t>
  </si>
  <si>
    <t xml:space="preserve">         - Obtención de Otros Préstamos (**)</t>
  </si>
  <si>
    <t xml:space="preserve">         - Incremento de Otros Pasivos(***)</t>
  </si>
  <si>
    <t xml:space="preserve">         - Disminución de Otras Cuentas a Pagar (****)</t>
  </si>
  <si>
    <r>
      <t>Fuente:</t>
    </r>
    <r>
      <rPr>
        <sz val="11"/>
        <color theme="1"/>
        <rFont val="Calibri"/>
        <family val="2"/>
        <scheme val="minor"/>
      </rPr>
      <t xml:space="preserve"> Datos extraídos del Sistema Integrado de Información Financiera (ESIDIF) al 27 de julio de 2026. La información es de carácter provisorio hasta el cierre de la Cuenta General del Ejercicio.</t>
    </r>
  </si>
  <si>
    <t>(*) Variacion Disponibilidades 31/12/2025 al 30/06/2026</t>
  </si>
  <si>
    <t>(**) Adelanto de Coparticipacion Extrames Gobierno Nacional</t>
  </si>
  <si>
    <t>(***) Var. De Otros Documentos a Pagar a Corto Plazo y Utilización Fondo Único de Cuentas Oficiales</t>
  </si>
  <si>
    <t>(****) Var. Deuda Exigible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</si>
</sst>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[Red]\(#,##0\);&quot;-&quot;"/>
    <numFmt numFmtId="167" formatCode="0.0000%"/>
  </numFmts>
  <fonts count="1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0"/>
      <color rgb="FF000000"/>
      <name val="Calibri"/>
    </font>
    <font>
      <b/>
      <sz val="10"/>
      <color rgb="FF1F3864"/>
      <name val="Calibri"/>
    </font>
    <font>
      <sz val="10"/>
      <color rgb="FF000000"/>
      <name val="Calibri"/>
    </font>
    <font>
      <b/>
      <sz val="10"/>
      <color rgb="FFC00000"/>
      <name val="Calibri"/>
    </font>
    <font>
      <b/>
      <sz val="10"/>
      <color rgb="FF7F6000"/>
      <name val="Calibri"/>
    </font>
    <font>
      <b/>
      <sz val="11"/>
      <color rgb="FFFFFFFF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CE6F1"/>
      </patternFill>
    </fill>
    <fill>
      <patternFill patternType="solid">
        <fgColor rgb="FFD9E1F2"/>
      </patternFill>
    </fill>
    <fill>
      <patternFill patternType="solid">
        <fgColor rgb="FFFFFFFF"/>
      </patternFill>
    </fill>
    <fill>
      <patternFill patternType="solid">
        <fgColor rgb="FFFCE4D6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3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164" fontId="5" fillId="6" borderId="1" xfId="0" applyNumberFormat="1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left" vertical="center"/>
    </xf>
    <xf numFmtId="164" fontId="6" fillId="7" borderId="1" xfId="0" applyNumberFormat="1" applyFont="1" applyFill="1" applyBorder="1" applyAlignment="1">
      <alignment horizontal="right" vertical="center"/>
    </xf>
    <xf numFmtId="0" fontId="0" fillId="8" borderId="0" xfId="0" applyFill="1"/>
    <xf numFmtId="0" fontId="7" fillId="2" borderId="1" xfId="0" applyFont="1" applyFill="1" applyBorder="1" applyAlignment="1">
      <alignment horizontal="center" vertical="center" wrapText="1"/>
    </xf>
    <xf numFmtId="0" fontId="8" fillId="8" borderId="0" xfId="0" applyFont="1" applyFill="1"/>
    <xf numFmtId="0" fontId="9" fillId="8" borderId="0" xfId="0" applyFont="1" applyFill="1" applyAlignment="1">
      <alignment horizontal="right" vertical="center"/>
    </xf>
    <xf numFmtId="0" fontId="2" fillId="8" borderId="0" xfId="0" applyFont="1" applyFill="1"/>
    <xf numFmtId="0" fontId="10" fillId="8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center" vertical="center"/>
    </xf>
    <xf numFmtId="164" fontId="0" fillId="8" borderId="0" xfId="0" applyNumberFormat="1" applyFill="1"/>
    <xf numFmtId="0" fontId="4" fillId="5" borderId="1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3"/>
    </xf>
    <xf numFmtId="0" fontId="4" fillId="5" borderId="1" xfId="0" applyFont="1" applyFill="1" applyBorder="1" applyAlignment="1">
      <alignment horizontal="left" vertical="center" indent="5"/>
    </xf>
    <xf numFmtId="164" fontId="15" fillId="9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16" fillId="5" borderId="1" xfId="0" applyFont="1" applyFill="1" applyBorder="1" applyAlignment="1">
      <alignment horizontal="left" vertical="center"/>
    </xf>
    <xf numFmtId="164" fontId="16" fillId="5" borderId="1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2" fillId="8" borderId="0" xfId="0" applyFont="1" applyFill="1" applyAlignment="1">
      <alignment horizontal="left" vertical="center"/>
    </xf>
    <xf numFmtId="0" fontId="13" fillId="8" borderId="0" xfId="0" applyFont="1" applyFill="1"/>
    <xf numFmtId="0" fontId="14" fillId="8" borderId="0" xfId="0" applyFont="1" applyFill="1" applyAlignment="1">
      <alignment horizontal="left" vertical="center"/>
    </xf>
    <xf numFmtId="0" fontId="11" fillId="8" borderId="0" xfId="0" applyFont="1" applyFill="1"/>
    <xf numFmtId="167" fontId="0" fillId="8" borderId="0" xfId="0" applyNumberFormat="1" applyFill="1"/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51960" cy="6934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251960" cy="6934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4"/>
  <sheetViews>
    <sheetView tabSelected="1" zoomScaleNormal="100" zoomScaleSheetLayoutView="100" workbookViewId="0">
      <pane xSplit="1" ySplit="14" topLeftCell="B15" activePane="bottomRight" state="frozen"/>
      <selection pane="topRight"/>
      <selection pane="bottomLeft"/>
      <selection pane="bottomRight" activeCell="C9" sqref="C9"/>
    </sheetView>
  </sheetViews>
  <sheetFormatPr baseColWidth="10" defaultColWidth="8.88671875" defaultRowHeight="14.4" x14ac:dyDescent="0.3"/>
  <cols>
    <col min="1" max="1" width="62" customWidth="1"/>
    <col min="2" max="4" width="21" customWidth="1"/>
    <col min="5" max="5" width="18" customWidth="1"/>
    <col min="6" max="6" width="21" customWidth="1"/>
    <col min="7" max="7" width="13.5546875" bestFit="1" customWidth="1"/>
    <col min="8" max="8" width="15.21875" bestFit="1" customWidth="1"/>
  </cols>
  <sheetData>
    <row r="1" spans="1:9" ht="15" customHeight="1" x14ac:dyDescent="0.3">
      <c r="G1" s="12"/>
      <c r="H1" s="12"/>
      <c r="I1" s="12"/>
    </row>
    <row r="2" spans="1:9" ht="15" customHeight="1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ht="15" customHeight="1" x14ac:dyDescent="0.3">
      <c r="A3" s="12"/>
      <c r="B3" s="12"/>
      <c r="C3" s="12"/>
      <c r="D3" s="12"/>
      <c r="E3" s="12"/>
      <c r="F3" s="12"/>
      <c r="G3" s="12"/>
      <c r="H3" s="12"/>
      <c r="I3" s="12"/>
    </row>
    <row r="4" spans="1:9" ht="13.8" customHeight="1" x14ac:dyDescent="0.3">
      <c r="A4" s="12"/>
      <c r="B4" s="12"/>
      <c r="C4" s="12"/>
      <c r="D4" s="12"/>
      <c r="E4" s="12"/>
      <c r="F4" s="12"/>
      <c r="G4" s="12"/>
      <c r="H4" s="12"/>
      <c r="I4" s="12"/>
    </row>
    <row r="5" spans="1:9" ht="16.95" customHeight="1" x14ac:dyDescent="0.3">
      <c r="A5" s="30" t="s">
        <v>0</v>
      </c>
      <c r="B5" s="31"/>
      <c r="C5" s="31"/>
      <c r="D5" s="31"/>
      <c r="E5" s="31"/>
      <c r="F5" s="31"/>
      <c r="G5" s="12"/>
      <c r="H5" s="12"/>
      <c r="I5" s="12"/>
    </row>
    <row r="6" spans="1:9" ht="16.05" customHeight="1" x14ac:dyDescent="0.3">
      <c r="A6" s="27" t="s">
        <v>1</v>
      </c>
      <c r="B6" s="27"/>
      <c r="C6" s="27"/>
      <c r="D6" s="27"/>
      <c r="E6" s="27"/>
      <c r="F6" s="27"/>
      <c r="G6" s="12"/>
      <c r="H6" s="12"/>
      <c r="I6" s="12"/>
    </row>
    <row r="7" spans="1:9" ht="16.05" customHeight="1" x14ac:dyDescent="0.3">
      <c r="A7" s="32" t="s">
        <v>96</v>
      </c>
      <c r="B7" s="33"/>
      <c r="C7" s="33"/>
      <c r="D7" s="33"/>
      <c r="E7" s="33"/>
      <c r="F7" s="33"/>
      <c r="G7" s="12"/>
      <c r="H7" s="12"/>
      <c r="I7" s="12"/>
    </row>
    <row r="8" spans="1:9" ht="4.95" customHeight="1" x14ac:dyDescent="0.3">
      <c r="A8" s="12"/>
      <c r="B8" s="12"/>
      <c r="C8" s="12"/>
      <c r="D8" s="12"/>
      <c r="E8" s="12"/>
      <c r="F8" s="12"/>
      <c r="G8" s="12"/>
      <c r="H8" s="12"/>
      <c r="I8" s="12"/>
    </row>
    <row r="9" spans="1:9" ht="13.05" customHeight="1" x14ac:dyDescent="0.3">
      <c r="A9" s="12"/>
      <c r="B9" s="12"/>
      <c r="C9" s="12"/>
      <c r="D9" s="12"/>
      <c r="E9" s="14"/>
      <c r="F9" s="15" t="s">
        <v>2</v>
      </c>
      <c r="G9" s="12"/>
      <c r="H9" s="12"/>
      <c r="I9" s="12"/>
    </row>
    <row r="10" spans="1:9" ht="13.05" customHeight="1" x14ac:dyDescent="0.3">
      <c r="A10" s="16" t="s">
        <v>3</v>
      </c>
      <c r="B10" s="12"/>
      <c r="C10" s="12"/>
      <c r="D10" s="12"/>
      <c r="E10" s="14"/>
      <c r="F10" s="17" t="s">
        <v>4</v>
      </c>
      <c r="G10" s="12"/>
      <c r="H10" s="12"/>
      <c r="I10" s="12"/>
    </row>
    <row r="11" spans="1:9" ht="13.05" customHeight="1" x14ac:dyDescent="0.3">
      <c r="A11" s="16" t="s">
        <v>5</v>
      </c>
      <c r="B11" s="12"/>
      <c r="C11" s="12"/>
      <c r="D11" s="12"/>
      <c r="E11" s="14"/>
      <c r="F11" s="14"/>
      <c r="G11" s="12"/>
      <c r="H11" s="12"/>
      <c r="I11" s="12"/>
    </row>
    <row r="12" spans="1:9" ht="4.95" customHeight="1" x14ac:dyDescent="0.3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22.05" customHeight="1" x14ac:dyDescent="0.3">
      <c r="A13" s="18" t="s">
        <v>0</v>
      </c>
      <c r="B13" s="28" t="s">
        <v>6</v>
      </c>
      <c r="C13" s="29"/>
      <c r="D13" s="29"/>
      <c r="E13" s="29"/>
      <c r="F13" s="29"/>
      <c r="G13" s="12"/>
      <c r="H13" s="12"/>
      <c r="I13" s="12"/>
    </row>
    <row r="14" spans="1:9" ht="4.95" customHeight="1" x14ac:dyDescent="0.3">
      <c r="G14" s="12"/>
      <c r="H14" s="12"/>
      <c r="I14" s="12"/>
    </row>
    <row r="15" spans="1:9" ht="43.2" x14ac:dyDescent="0.3">
      <c r="A15" s="13" t="s">
        <v>7</v>
      </c>
      <c r="B15" s="13" t="s">
        <v>8</v>
      </c>
      <c r="C15" s="13" t="s">
        <v>9</v>
      </c>
      <c r="D15" s="13" t="s">
        <v>10</v>
      </c>
      <c r="E15" s="13" t="s">
        <v>11</v>
      </c>
      <c r="F15" s="13" t="s">
        <v>12</v>
      </c>
      <c r="G15" s="12"/>
      <c r="H15" s="12"/>
      <c r="I15" s="12"/>
    </row>
    <row r="16" spans="1:9" ht="13.95" customHeight="1" x14ac:dyDescent="0.3">
      <c r="A16" s="1"/>
      <c r="B16" s="1"/>
      <c r="C16" s="1"/>
      <c r="D16" s="1"/>
      <c r="E16" s="1"/>
      <c r="F16" s="1"/>
      <c r="G16" s="12"/>
      <c r="H16" s="12"/>
      <c r="I16" s="12"/>
    </row>
    <row r="17" spans="1:9" x14ac:dyDescent="0.3">
      <c r="G17" s="12"/>
      <c r="H17" s="12"/>
      <c r="I17" s="12"/>
    </row>
    <row r="18" spans="1:9" ht="16.05" customHeight="1" x14ac:dyDescent="0.3">
      <c r="A18" s="2" t="s">
        <v>13</v>
      </c>
      <c r="B18" s="3">
        <f>+B19+B22+B23+B31+B32+B33</f>
        <v>1091674720968</v>
      </c>
      <c r="C18" s="3">
        <f t="shared" ref="C18:D18" si="0">+C19+C22+C23+C31+C32+C33</f>
        <v>30702022111</v>
      </c>
      <c r="D18" s="3">
        <f t="shared" si="0"/>
        <v>245201683051</v>
      </c>
      <c r="E18" s="3">
        <v>0</v>
      </c>
      <c r="F18" s="3">
        <f>+F19+F22+F23+F31+F32+F33</f>
        <v>1367578426130</v>
      </c>
      <c r="G18" s="12"/>
      <c r="H18" s="12"/>
      <c r="I18" s="12"/>
    </row>
    <row r="19" spans="1:9" ht="13.95" customHeight="1" x14ac:dyDescent="0.3">
      <c r="A19" s="4" t="s">
        <v>14</v>
      </c>
      <c r="B19" s="5">
        <f>+B20+B21</f>
        <v>706432506580</v>
      </c>
      <c r="C19" s="5">
        <f t="shared" ref="C19:F19" si="1">+C20+C21</f>
        <v>21049638745</v>
      </c>
      <c r="D19" s="5">
        <f t="shared" si="1"/>
        <v>50056739773</v>
      </c>
      <c r="E19" s="5">
        <f t="shared" si="1"/>
        <v>0</v>
      </c>
      <c r="F19" s="5">
        <f t="shared" si="1"/>
        <v>777538885098</v>
      </c>
      <c r="G19" s="12"/>
      <c r="H19" s="12"/>
      <c r="I19" s="12"/>
    </row>
    <row r="20" spans="1:9" ht="13.05" customHeight="1" x14ac:dyDescent="0.3">
      <c r="A20" s="6" t="s">
        <v>15</v>
      </c>
      <c r="B20" s="7">
        <v>184587806767</v>
      </c>
      <c r="C20" s="7">
        <v>4082360128</v>
      </c>
      <c r="D20" s="7">
        <v>45945821208</v>
      </c>
      <c r="E20" s="7">
        <v>0</v>
      </c>
      <c r="F20" s="7">
        <f>SUM(B20:D20)</f>
        <v>234615988103</v>
      </c>
      <c r="G20" s="12"/>
      <c r="H20" s="12"/>
      <c r="I20" s="12"/>
    </row>
    <row r="21" spans="1:9" ht="13.05" customHeight="1" x14ac:dyDescent="0.3">
      <c r="A21" s="6" t="s">
        <v>16</v>
      </c>
      <c r="B21" s="7">
        <v>521844699813</v>
      </c>
      <c r="C21" s="7">
        <v>16967278617</v>
      </c>
      <c r="D21" s="7">
        <v>4110918565</v>
      </c>
      <c r="E21" s="7">
        <v>0</v>
      </c>
      <c r="F21" s="7">
        <f>SUM(B21:D21)</f>
        <v>542922896995</v>
      </c>
      <c r="G21" s="12"/>
      <c r="H21" s="12"/>
      <c r="I21" s="12"/>
    </row>
    <row r="22" spans="1:9" ht="13.95" customHeight="1" x14ac:dyDescent="0.3">
      <c r="A22" s="4" t="s">
        <v>17</v>
      </c>
      <c r="B22" s="5">
        <v>0</v>
      </c>
      <c r="C22" s="5">
        <v>2505911377</v>
      </c>
      <c r="D22" s="5">
        <v>194975837400</v>
      </c>
      <c r="E22" s="5">
        <v>0</v>
      </c>
      <c r="F22" s="5">
        <f>+B22+C22+D22</f>
        <v>197481748777</v>
      </c>
      <c r="G22" s="12"/>
      <c r="H22" s="12"/>
      <c r="I22" s="12"/>
    </row>
    <row r="23" spans="1:9" ht="13.95" customHeight="1" x14ac:dyDescent="0.3">
      <c r="A23" s="4" t="s">
        <v>18</v>
      </c>
      <c r="B23" s="5">
        <f>SUM(B24:B30)</f>
        <v>343291845753</v>
      </c>
      <c r="C23" s="5">
        <f t="shared" ref="C23:D23" si="2">SUM(C24:C30)</f>
        <v>7133073103</v>
      </c>
      <c r="D23" s="5">
        <f t="shared" si="2"/>
        <v>169105878</v>
      </c>
      <c r="E23" s="5">
        <v>0</v>
      </c>
      <c r="F23" s="5">
        <f>+B23+C23+D23</f>
        <v>350594024734</v>
      </c>
      <c r="G23" s="12"/>
      <c r="H23" s="12"/>
      <c r="I23" s="12"/>
    </row>
    <row r="24" spans="1:9" ht="13.05" customHeight="1" x14ac:dyDescent="0.3">
      <c r="A24" s="6" t="s">
        <v>19</v>
      </c>
      <c r="B24" s="7">
        <v>6878280255</v>
      </c>
      <c r="C24" s="7">
        <v>615910149</v>
      </c>
      <c r="D24" s="7">
        <v>56336939</v>
      </c>
      <c r="E24" s="7">
        <v>0</v>
      </c>
      <c r="F24" s="7">
        <f t="shared" ref="F24:F30" si="3">SUM(B24:E24)</f>
        <v>7550527343</v>
      </c>
      <c r="G24" s="12"/>
      <c r="H24" s="12"/>
      <c r="I24" s="12"/>
    </row>
    <row r="25" spans="1:9" ht="13.05" customHeight="1" x14ac:dyDescent="0.3">
      <c r="A25" s="6" t="s">
        <v>20</v>
      </c>
      <c r="B25" s="7">
        <v>31055731967</v>
      </c>
      <c r="C25" s="7">
        <v>3236360460</v>
      </c>
      <c r="D25" s="7"/>
      <c r="E25" s="7">
        <v>0</v>
      </c>
      <c r="F25" s="7">
        <f t="shared" si="3"/>
        <v>34292092427</v>
      </c>
      <c r="G25" s="12"/>
      <c r="H25" s="12"/>
      <c r="I25" s="12"/>
    </row>
    <row r="26" spans="1:9" ht="13.05" customHeight="1" x14ac:dyDescent="0.3">
      <c r="A26" s="6" t="s">
        <v>21</v>
      </c>
      <c r="B26" s="7"/>
      <c r="C26" s="7">
        <v>2760347352</v>
      </c>
      <c r="D26" s="7"/>
      <c r="E26" s="7">
        <v>0</v>
      </c>
      <c r="F26" s="7">
        <f t="shared" si="3"/>
        <v>2760347352</v>
      </c>
      <c r="G26" s="12"/>
      <c r="H26" s="12"/>
      <c r="I26" s="12"/>
    </row>
    <row r="27" spans="1:9" ht="13.05" customHeight="1" x14ac:dyDescent="0.3">
      <c r="A27" s="6" t="s">
        <v>22</v>
      </c>
      <c r="B27" s="7">
        <v>248960498360</v>
      </c>
      <c r="C27" s="7"/>
      <c r="D27" s="7"/>
      <c r="E27" s="7">
        <v>0</v>
      </c>
      <c r="F27" s="7">
        <f t="shared" si="3"/>
        <v>248960498360</v>
      </c>
      <c r="G27" s="12"/>
      <c r="H27" s="12"/>
      <c r="I27" s="12"/>
    </row>
    <row r="28" spans="1:9" ht="13.05" customHeight="1" x14ac:dyDescent="0.3">
      <c r="A28" s="6" t="s">
        <v>23</v>
      </c>
      <c r="B28" s="7">
        <v>2190084</v>
      </c>
      <c r="C28" s="7"/>
      <c r="D28" s="7"/>
      <c r="E28" s="7">
        <v>0</v>
      </c>
      <c r="F28" s="7">
        <f t="shared" si="3"/>
        <v>2190084</v>
      </c>
      <c r="G28" s="12"/>
      <c r="H28" s="12"/>
      <c r="I28" s="12"/>
    </row>
    <row r="29" spans="1:9" ht="13.05" customHeight="1" x14ac:dyDescent="0.3">
      <c r="A29" s="6" t="s">
        <v>24</v>
      </c>
      <c r="B29" s="7">
        <v>42446382690</v>
      </c>
      <c r="C29" s="7">
        <v>125214957</v>
      </c>
      <c r="D29" s="7"/>
      <c r="E29" s="7">
        <v>0</v>
      </c>
      <c r="F29" s="7">
        <f t="shared" si="3"/>
        <v>42571597647</v>
      </c>
      <c r="G29" s="12"/>
      <c r="H29" s="12"/>
      <c r="I29" s="12"/>
    </row>
    <row r="30" spans="1:9" ht="13.05" customHeight="1" x14ac:dyDescent="0.3">
      <c r="A30" s="6" t="s">
        <v>25</v>
      </c>
      <c r="B30" s="7">
        <v>13948762397</v>
      </c>
      <c r="C30" s="7">
        <v>395240185</v>
      </c>
      <c r="D30" s="7">
        <v>112768939</v>
      </c>
      <c r="E30" s="7">
        <v>0</v>
      </c>
      <c r="F30" s="7">
        <f t="shared" si="3"/>
        <v>14456771521</v>
      </c>
      <c r="G30" s="12"/>
      <c r="H30" s="12"/>
      <c r="I30" s="12"/>
    </row>
    <row r="31" spans="1:9" ht="13.95" customHeight="1" x14ac:dyDescent="0.3">
      <c r="A31" s="4" t="s">
        <v>26</v>
      </c>
      <c r="B31" s="5">
        <v>25703219559</v>
      </c>
      <c r="C31" s="5">
        <v>174435</v>
      </c>
      <c r="D31" s="5">
        <v>0</v>
      </c>
      <c r="E31" s="5">
        <v>0</v>
      </c>
      <c r="F31" s="5">
        <f t="shared" ref="F31:F94" si="4">SUM(B31:E31)</f>
        <v>25703393994</v>
      </c>
      <c r="G31" s="12"/>
      <c r="H31" s="12"/>
      <c r="I31" s="12"/>
    </row>
    <row r="32" spans="1:9" ht="13.95" customHeight="1" x14ac:dyDescent="0.3">
      <c r="A32" s="4" t="s">
        <v>27</v>
      </c>
      <c r="B32" s="5">
        <v>10189912890</v>
      </c>
      <c r="C32" s="5">
        <v>13224451</v>
      </c>
      <c r="D32" s="5">
        <v>0</v>
      </c>
      <c r="E32" s="5">
        <v>0</v>
      </c>
      <c r="F32" s="5">
        <f t="shared" si="4"/>
        <v>10203137341</v>
      </c>
      <c r="G32" s="12"/>
      <c r="H32" s="12"/>
      <c r="I32" s="12"/>
    </row>
    <row r="33" spans="1:9" ht="13.95" customHeight="1" x14ac:dyDescent="0.3">
      <c r="A33" s="4" t="s">
        <v>28</v>
      </c>
      <c r="B33" s="5">
        <f>+B34+B35+B39</f>
        <v>6057236186</v>
      </c>
      <c r="C33" s="5">
        <f t="shared" ref="C33:E33" si="5">+C34+C35+C39</f>
        <v>0</v>
      </c>
      <c r="D33" s="5">
        <f t="shared" si="5"/>
        <v>0</v>
      </c>
      <c r="E33" s="5">
        <f t="shared" si="5"/>
        <v>0</v>
      </c>
      <c r="F33" s="5">
        <f t="shared" si="4"/>
        <v>6057236186</v>
      </c>
      <c r="G33" s="12"/>
      <c r="H33" s="12"/>
      <c r="I33" s="12"/>
    </row>
    <row r="34" spans="1:9" ht="13.05" customHeight="1" x14ac:dyDescent="0.3">
      <c r="A34" s="6" t="s">
        <v>29</v>
      </c>
      <c r="B34" s="7">
        <v>0</v>
      </c>
      <c r="C34" s="7">
        <v>0</v>
      </c>
      <c r="D34" s="7">
        <v>0</v>
      </c>
      <c r="E34" s="7">
        <v>0</v>
      </c>
      <c r="F34" s="7">
        <f t="shared" si="4"/>
        <v>0</v>
      </c>
      <c r="G34" s="12"/>
      <c r="H34" s="12"/>
      <c r="I34" s="12"/>
    </row>
    <row r="35" spans="1:9" ht="13.05" customHeight="1" x14ac:dyDescent="0.3">
      <c r="A35" s="6" t="s">
        <v>30</v>
      </c>
      <c r="B35" s="7">
        <f>+B36+B37+B38</f>
        <v>6057236186</v>
      </c>
      <c r="C35" s="7">
        <f t="shared" ref="C35:E35" si="6">+C36+C37+C38</f>
        <v>0</v>
      </c>
      <c r="D35" s="7">
        <f t="shared" si="6"/>
        <v>0</v>
      </c>
      <c r="E35" s="7">
        <f t="shared" si="6"/>
        <v>0</v>
      </c>
      <c r="F35" s="7">
        <f t="shared" si="4"/>
        <v>6057236186</v>
      </c>
      <c r="G35" s="12"/>
      <c r="H35" s="12"/>
      <c r="I35" s="12"/>
    </row>
    <row r="36" spans="1:9" ht="13.05" customHeight="1" x14ac:dyDescent="0.3">
      <c r="A36" s="6" t="s">
        <v>31</v>
      </c>
      <c r="B36" s="7">
        <v>6049088888</v>
      </c>
      <c r="C36" s="7">
        <v>0</v>
      </c>
      <c r="D36" s="7">
        <v>0</v>
      </c>
      <c r="E36" s="7">
        <v>0</v>
      </c>
      <c r="F36" s="7">
        <f t="shared" si="4"/>
        <v>6049088888</v>
      </c>
      <c r="G36" s="12"/>
      <c r="H36" s="12"/>
      <c r="I36" s="12"/>
    </row>
    <row r="37" spans="1:9" ht="13.05" customHeight="1" x14ac:dyDescent="0.3">
      <c r="A37" s="6" t="s">
        <v>32</v>
      </c>
      <c r="B37" s="7"/>
      <c r="C37" s="7">
        <v>0</v>
      </c>
      <c r="D37" s="7">
        <v>0</v>
      </c>
      <c r="E37" s="7">
        <v>0</v>
      </c>
      <c r="F37" s="7">
        <f t="shared" si="4"/>
        <v>0</v>
      </c>
      <c r="G37" s="12"/>
      <c r="H37" s="12"/>
      <c r="I37" s="12"/>
    </row>
    <row r="38" spans="1:9" ht="13.05" customHeight="1" x14ac:dyDescent="0.3">
      <c r="A38" s="6" t="s">
        <v>33</v>
      </c>
      <c r="B38" s="7">
        <v>8147298</v>
      </c>
      <c r="C38" s="7">
        <v>0</v>
      </c>
      <c r="D38" s="7">
        <v>0</v>
      </c>
      <c r="E38" s="7">
        <v>0</v>
      </c>
      <c r="F38" s="7">
        <f t="shared" si="4"/>
        <v>8147298</v>
      </c>
      <c r="G38" s="12"/>
      <c r="H38" s="12"/>
      <c r="I38" s="12"/>
    </row>
    <row r="39" spans="1:9" ht="13.05" customHeight="1" x14ac:dyDescent="0.3">
      <c r="A39" s="6" t="s">
        <v>34</v>
      </c>
      <c r="B39" s="7">
        <v>0</v>
      </c>
      <c r="C39" s="7">
        <v>0</v>
      </c>
      <c r="D39" s="7">
        <v>0</v>
      </c>
      <c r="E39" s="7">
        <v>0</v>
      </c>
      <c r="F39" s="7">
        <f t="shared" si="4"/>
        <v>0</v>
      </c>
      <c r="G39" s="12"/>
      <c r="H39" s="12"/>
      <c r="I39" s="12"/>
    </row>
    <row r="40" spans="1:9" ht="4.95" customHeight="1" x14ac:dyDescent="0.3">
      <c r="F40">
        <f t="shared" si="4"/>
        <v>0</v>
      </c>
      <c r="G40" s="12"/>
      <c r="H40" s="12"/>
      <c r="I40" s="12"/>
    </row>
    <row r="41" spans="1:9" ht="16.05" customHeight="1" x14ac:dyDescent="0.3">
      <c r="A41" s="2" t="s">
        <v>35</v>
      </c>
      <c r="B41" s="3">
        <f>+B42+B46+B51+B52+B53</f>
        <v>1050627730290</v>
      </c>
      <c r="C41" s="3">
        <f t="shared" ref="C41:D41" si="7">+C42+C46+C51+C52+C53</f>
        <v>33108809558</v>
      </c>
      <c r="D41" s="3">
        <f t="shared" si="7"/>
        <v>419855599141</v>
      </c>
      <c r="E41" s="3">
        <v>0</v>
      </c>
      <c r="F41" s="3">
        <f>+F42+F46+F51+F52+F53</f>
        <v>1503592138989</v>
      </c>
      <c r="G41" s="12"/>
      <c r="H41" s="12"/>
      <c r="I41" s="12"/>
    </row>
    <row r="42" spans="1:9" ht="13.95" customHeight="1" x14ac:dyDescent="0.3">
      <c r="A42" s="4" t="s">
        <v>36</v>
      </c>
      <c r="B42" s="5">
        <f>SUM(B43:B45)</f>
        <v>753345990039</v>
      </c>
      <c r="C42" s="5">
        <f t="shared" ref="C42:D42" si="8">SUM(C43:C45)</f>
        <v>33075718172</v>
      </c>
      <c r="D42" s="5">
        <f t="shared" si="8"/>
        <v>3933052234</v>
      </c>
      <c r="E42" s="5">
        <v>0</v>
      </c>
      <c r="F42" s="5">
        <f t="shared" ref="F42" si="9">SUM(F43:F45)</f>
        <v>790354760445</v>
      </c>
      <c r="G42" s="12"/>
      <c r="H42" s="12"/>
      <c r="I42" s="12"/>
    </row>
    <row r="43" spans="1:9" ht="13.05" customHeight="1" x14ac:dyDescent="0.3">
      <c r="A43" s="6" t="s">
        <v>37</v>
      </c>
      <c r="B43" s="7">
        <v>698026182043</v>
      </c>
      <c r="C43" s="7">
        <v>26594000998</v>
      </c>
      <c r="D43" s="7">
        <v>3639411945</v>
      </c>
      <c r="E43" s="7">
        <v>0</v>
      </c>
      <c r="F43" s="7">
        <f t="shared" si="4"/>
        <v>728259594986</v>
      </c>
      <c r="G43" s="12"/>
      <c r="H43" s="12"/>
      <c r="I43" s="12"/>
    </row>
    <row r="44" spans="1:9" ht="13.05" customHeight="1" x14ac:dyDescent="0.3">
      <c r="A44" s="6" t="s">
        <v>38</v>
      </c>
      <c r="B44" s="7">
        <v>55316247605</v>
      </c>
      <c r="C44" s="7">
        <v>6481717174</v>
      </c>
      <c r="D44" s="7">
        <v>293640289</v>
      </c>
      <c r="E44" s="7">
        <v>0</v>
      </c>
      <c r="F44" s="7">
        <f t="shared" si="4"/>
        <v>62091605068</v>
      </c>
      <c r="G44" s="12"/>
      <c r="H44" s="12"/>
      <c r="I44" s="12"/>
    </row>
    <row r="45" spans="1:9" ht="13.05" customHeight="1" x14ac:dyDescent="0.3">
      <c r="A45" s="6" t="s">
        <v>39</v>
      </c>
      <c r="B45" s="7">
        <v>3560391</v>
      </c>
      <c r="C45" s="7">
        <v>0</v>
      </c>
      <c r="D45" s="7"/>
      <c r="E45" s="7">
        <v>0</v>
      </c>
      <c r="F45" s="7">
        <f t="shared" si="4"/>
        <v>3560391</v>
      </c>
      <c r="G45" s="12"/>
      <c r="H45" s="12"/>
      <c r="I45" s="12"/>
    </row>
    <row r="46" spans="1:9" ht="13.95" customHeight="1" x14ac:dyDescent="0.3">
      <c r="A46" s="4" t="s">
        <v>40</v>
      </c>
      <c r="B46" s="5">
        <f>SUM(B47:B50)</f>
        <v>10143992899</v>
      </c>
      <c r="C46" s="5">
        <f t="shared" ref="C46:D46" si="10">SUM(C47:C50)</f>
        <v>0</v>
      </c>
      <c r="D46" s="5">
        <f t="shared" si="10"/>
        <v>0</v>
      </c>
      <c r="E46" s="5">
        <v>0</v>
      </c>
      <c r="F46" s="5">
        <f t="shared" si="4"/>
        <v>10143992899</v>
      </c>
      <c r="G46" s="12"/>
      <c r="H46" s="12"/>
      <c r="I46" s="12"/>
    </row>
    <row r="47" spans="1:9" ht="13.05" customHeight="1" x14ac:dyDescent="0.3">
      <c r="A47" s="6" t="s">
        <v>41</v>
      </c>
      <c r="B47" s="7">
        <v>9899781856</v>
      </c>
      <c r="C47" s="7">
        <v>0</v>
      </c>
      <c r="D47" s="7">
        <v>0</v>
      </c>
      <c r="E47" s="7">
        <v>0</v>
      </c>
      <c r="F47" s="7">
        <f t="shared" si="4"/>
        <v>9899781856</v>
      </c>
      <c r="G47" s="12"/>
      <c r="H47" s="12"/>
      <c r="I47" s="12"/>
    </row>
    <row r="48" spans="1:9" ht="13.05" customHeight="1" x14ac:dyDescent="0.3">
      <c r="A48" s="6" t="s">
        <v>42</v>
      </c>
      <c r="B48" s="7">
        <v>244211043</v>
      </c>
      <c r="C48" s="7">
        <v>0</v>
      </c>
      <c r="D48" s="7">
        <v>0</v>
      </c>
      <c r="E48" s="7">
        <v>0</v>
      </c>
      <c r="F48" s="7">
        <f t="shared" si="4"/>
        <v>244211043</v>
      </c>
      <c r="G48" s="12"/>
      <c r="H48" s="12"/>
      <c r="I48" s="12"/>
    </row>
    <row r="49" spans="1:9" ht="13.05" customHeight="1" x14ac:dyDescent="0.3">
      <c r="A49" s="6" t="s">
        <v>43</v>
      </c>
      <c r="B49" s="7">
        <v>0</v>
      </c>
      <c r="C49" s="7">
        <v>0</v>
      </c>
      <c r="D49" s="7">
        <v>0</v>
      </c>
      <c r="E49" s="7">
        <v>0</v>
      </c>
      <c r="F49" s="7">
        <f t="shared" si="4"/>
        <v>0</v>
      </c>
      <c r="G49" s="12"/>
      <c r="H49" s="12"/>
      <c r="I49" s="12"/>
    </row>
    <row r="50" spans="1:9" ht="13.05" customHeight="1" x14ac:dyDescent="0.3">
      <c r="A50" s="6" t="s">
        <v>44</v>
      </c>
      <c r="B50" s="7">
        <v>0</v>
      </c>
      <c r="C50" s="7">
        <v>0</v>
      </c>
      <c r="D50" s="7">
        <v>0</v>
      </c>
      <c r="E50" s="7">
        <v>0</v>
      </c>
      <c r="F50" s="7">
        <f t="shared" si="4"/>
        <v>0</v>
      </c>
      <c r="G50" s="12"/>
      <c r="H50" s="12"/>
      <c r="I50" s="12"/>
    </row>
    <row r="51" spans="1:9" ht="13.95" customHeight="1" x14ac:dyDescent="0.3">
      <c r="A51" s="4" t="s">
        <v>45</v>
      </c>
      <c r="B51" s="5">
        <v>1827023009</v>
      </c>
      <c r="C51" s="5">
        <v>0</v>
      </c>
      <c r="D51" s="5">
        <v>415916851286</v>
      </c>
      <c r="E51" s="5">
        <v>0</v>
      </c>
      <c r="F51" s="5">
        <f t="shared" si="4"/>
        <v>417743874295</v>
      </c>
      <c r="G51" s="12"/>
      <c r="H51" s="12"/>
      <c r="I51" s="12"/>
    </row>
    <row r="52" spans="1:9" ht="13.95" customHeight="1" x14ac:dyDescent="0.3">
      <c r="A52" s="4" t="s">
        <v>46</v>
      </c>
      <c r="B52" s="5">
        <v>32619949</v>
      </c>
      <c r="C52" s="5">
        <v>33091386</v>
      </c>
      <c r="D52" s="5">
        <v>3793159</v>
      </c>
      <c r="E52" s="5">
        <v>0</v>
      </c>
      <c r="F52" s="5">
        <f t="shared" si="4"/>
        <v>69504494</v>
      </c>
      <c r="G52" s="12"/>
      <c r="H52" s="12"/>
      <c r="I52" s="12"/>
    </row>
    <row r="53" spans="1:9" ht="13.95" customHeight="1" x14ac:dyDescent="0.3">
      <c r="A53" s="4" t="s">
        <v>47</v>
      </c>
      <c r="B53" s="5">
        <f>SUM(B54:B55,B58)</f>
        <v>285278104394</v>
      </c>
      <c r="C53" s="5">
        <f t="shared" ref="C53:E53" si="11">SUM(C54:C55,C58)</f>
        <v>0</v>
      </c>
      <c r="D53" s="5">
        <f t="shared" si="11"/>
        <v>1902462</v>
      </c>
      <c r="E53" s="5">
        <f t="shared" si="11"/>
        <v>0</v>
      </c>
      <c r="F53" s="5">
        <f t="shared" si="4"/>
        <v>285280006856</v>
      </c>
      <c r="G53" s="12"/>
      <c r="H53" s="12"/>
      <c r="I53" s="12"/>
    </row>
    <row r="54" spans="1:9" ht="13.05" customHeight="1" x14ac:dyDescent="0.3">
      <c r="A54" s="6" t="s">
        <v>48</v>
      </c>
      <c r="B54" s="7">
        <v>47450324888</v>
      </c>
      <c r="C54" s="7"/>
      <c r="D54" s="7">
        <v>1902462</v>
      </c>
      <c r="E54" s="7"/>
      <c r="F54" s="7">
        <f t="shared" si="4"/>
        <v>47452227350</v>
      </c>
      <c r="G54" s="12"/>
      <c r="H54" s="12"/>
      <c r="I54" s="12"/>
    </row>
    <row r="55" spans="1:9" ht="13.05" customHeight="1" x14ac:dyDescent="0.3">
      <c r="A55" s="6" t="s">
        <v>49</v>
      </c>
      <c r="B55" s="7">
        <f>+B56+B57</f>
        <v>237827779506</v>
      </c>
      <c r="C55" s="7">
        <f t="shared" ref="C55:E55" si="12">+C56+C57</f>
        <v>0</v>
      </c>
      <c r="D55" s="7">
        <f t="shared" si="12"/>
        <v>0</v>
      </c>
      <c r="E55" s="7">
        <f t="shared" si="12"/>
        <v>0</v>
      </c>
      <c r="F55" s="7">
        <f t="shared" si="4"/>
        <v>237827779506</v>
      </c>
      <c r="G55" s="12"/>
      <c r="H55" s="12"/>
      <c r="I55" s="12"/>
    </row>
    <row r="56" spans="1:9" ht="13.05" customHeight="1" x14ac:dyDescent="0.3">
      <c r="A56" s="6" t="s">
        <v>50</v>
      </c>
      <c r="B56" s="7">
        <v>136620289739</v>
      </c>
      <c r="C56" s="7"/>
      <c r="D56" s="7"/>
      <c r="E56" s="7"/>
      <c r="F56" s="7">
        <f t="shared" si="4"/>
        <v>136620289739</v>
      </c>
      <c r="G56" s="12"/>
      <c r="H56" s="12"/>
      <c r="I56" s="12"/>
    </row>
    <row r="57" spans="1:9" ht="13.05" customHeight="1" x14ac:dyDescent="0.3">
      <c r="A57" s="6" t="s">
        <v>51</v>
      </c>
      <c r="B57" s="7">
        <v>101207489767</v>
      </c>
      <c r="C57" s="7"/>
      <c r="D57" s="7"/>
      <c r="E57" s="7"/>
      <c r="F57" s="7">
        <f t="shared" si="4"/>
        <v>101207489767</v>
      </c>
      <c r="G57" s="12"/>
      <c r="H57" s="12"/>
      <c r="I57" s="12"/>
    </row>
    <row r="58" spans="1:9" ht="13.05" customHeight="1" x14ac:dyDescent="0.3">
      <c r="A58" s="6" t="s">
        <v>52</v>
      </c>
      <c r="B58" s="7">
        <v>0</v>
      </c>
      <c r="C58" s="7">
        <v>0</v>
      </c>
      <c r="D58" s="7">
        <v>0</v>
      </c>
      <c r="E58" s="7">
        <v>0</v>
      </c>
      <c r="F58" s="7">
        <f t="shared" si="4"/>
        <v>0</v>
      </c>
      <c r="G58" s="12"/>
      <c r="H58" s="12"/>
      <c r="I58" s="12"/>
    </row>
    <row r="59" spans="1:9" ht="4.95" customHeight="1" x14ac:dyDescent="0.3">
      <c r="F59">
        <f t="shared" si="4"/>
        <v>0</v>
      </c>
      <c r="G59" s="12"/>
      <c r="H59" s="12"/>
      <c r="I59" s="12"/>
    </row>
    <row r="60" spans="1:9" ht="15" customHeight="1" x14ac:dyDescent="0.3">
      <c r="A60" s="8" t="s">
        <v>53</v>
      </c>
      <c r="B60" s="9">
        <f>+B18-B41</f>
        <v>41046990678</v>
      </c>
      <c r="C60" s="9">
        <f t="shared" ref="C60:F60" si="13">+C18-C41</f>
        <v>-2406787447</v>
      </c>
      <c r="D60" s="9">
        <f t="shared" si="13"/>
        <v>-174653916090</v>
      </c>
      <c r="E60" s="9">
        <f t="shared" si="13"/>
        <v>0</v>
      </c>
      <c r="F60" s="9">
        <f t="shared" si="13"/>
        <v>-136013712859</v>
      </c>
      <c r="G60" s="12"/>
      <c r="H60" s="12"/>
      <c r="I60" s="12"/>
    </row>
    <row r="61" spans="1:9" ht="4.95" customHeight="1" x14ac:dyDescent="0.3">
      <c r="F61">
        <f t="shared" si="4"/>
        <v>0</v>
      </c>
      <c r="G61" s="12"/>
      <c r="H61" s="12"/>
      <c r="I61" s="12"/>
    </row>
    <row r="62" spans="1:9" ht="16.05" customHeight="1" x14ac:dyDescent="0.3">
      <c r="A62" s="2" t="s">
        <v>54</v>
      </c>
      <c r="B62" s="3">
        <f>+B63+B64+B71</f>
        <v>1269883180</v>
      </c>
      <c r="C62" s="3">
        <f>+C63+C64+C71</f>
        <v>2655852739</v>
      </c>
      <c r="D62" s="3">
        <f>+D63+D64+D71</f>
        <v>0</v>
      </c>
      <c r="E62" s="3">
        <f>+E63+E64+E71</f>
        <v>0</v>
      </c>
      <c r="F62" s="3">
        <f>+F63+F64+F71</f>
        <v>3925735919</v>
      </c>
      <c r="G62" s="12"/>
      <c r="H62" s="12"/>
      <c r="I62" s="12"/>
    </row>
    <row r="63" spans="1:9" ht="13.95" customHeight="1" x14ac:dyDescent="0.3">
      <c r="A63" s="4" t="s">
        <v>55</v>
      </c>
      <c r="B63" s="5">
        <v>0</v>
      </c>
      <c r="C63" s="5">
        <v>0</v>
      </c>
      <c r="D63" s="5">
        <v>0</v>
      </c>
      <c r="E63" s="5">
        <v>0</v>
      </c>
      <c r="F63" s="5">
        <f t="shared" si="4"/>
        <v>0</v>
      </c>
      <c r="G63" s="12"/>
      <c r="H63" s="12"/>
      <c r="I63" s="12"/>
    </row>
    <row r="64" spans="1:9" ht="13.95" customHeight="1" x14ac:dyDescent="0.3">
      <c r="A64" s="4" t="s">
        <v>56</v>
      </c>
      <c r="B64" s="5">
        <f>+B65+B66+B70</f>
        <v>1051974010</v>
      </c>
      <c r="C64" s="5">
        <f t="shared" ref="C64:E64" si="14">+C65+C66+C70</f>
        <v>2241203095</v>
      </c>
      <c r="D64" s="5">
        <f t="shared" si="14"/>
        <v>0</v>
      </c>
      <c r="E64" s="5">
        <f t="shared" si="14"/>
        <v>0</v>
      </c>
      <c r="F64" s="5">
        <f t="shared" si="4"/>
        <v>3293177105</v>
      </c>
      <c r="G64" s="12"/>
      <c r="H64" s="12"/>
      <c r="I64" s="12"/>
    </row>
    <row r="65" spans="1:9" ht="13.05" customHeight="1" x14ac:dyDescent="0.3">
      <c r="A65" s="6" t="s">
        <v>57</v>
      </c>
      <c r="B65" s="7"/>
      <c r="C65" s="7"/>
      <c r="D65" s="7">
        <v>0</v>
      </c>
      <c r="E65" s="7">
        <v>0</v>
      </c>
      <c r="F65" s="7">
        <f t="shared" si="4"/>
        <v>0</v>
      </c>
      <c r="G65" s="12"/>
      <c r="H65" s="12"/>
      <c r="I65" s="12"/>
    </row>
    <row r="66" spans="1:9" ht="13.05" customHeight="1" x14ac:dyDescent="0.3">
      <c r="A66" s="6" t="s">
        <v>58</v>
      </c>
      <c r="B66" s="7">
        <f>+B67+B68+B69</f>
        <v>1051974010</v>
      </c>
      <c r="C66" s="7">
        <f t="shared" ref="C66:E66" si="15">+C67+C68+C69</f>
        <v>2241203095</v>
      </c>
      <c r="D66" s="7">
        <f t="shared" si="15"/>
        <v>0</v>
      </c>
      <c r="E66" s="7">
        <f t="shared" si="15"/>
        <v>0</v>
      </c>
      <c r="F66" s="7">
        <f t="shared" si="4"/>
        <v>3293177105</v>
      </c>
      <c r="G66" s="12"/>
      <c r="H66" s="12"/>
      <c r="I66" s="12"/>
    </row>
    <row r="67" spans="1:9" ht="13.05" customHeight="1" x14ac:dyDescent="0.3">
      <c r="A67" s="6" t="s">
        <v>59</v>
      </c>
      <c r="B67" s="7">
        <v>1051974010</v>
      </c>
      <c r="C67" s="7"/>
      <c r="D67" s="7">
        <v>0</v>
      </c>
      <c r="E67" s="7">
        <v>0</v>
      </c>
      <c r="F67" s="7">
        <f t="shared" si="4"/>
        <v>1051974010</v>
      </c>
      <c r="G67" s="12"/>
      <c r="H67" s="12"/>
      <c r="I67" s="12"/>
    </row>
    <row r="68" spans="1:9" ht="13.05" customHeight="1" x14ac:dyDescent="0.3">
      <c r="A68" s="6" t="s">
        <v>60</v>
      </c>
      <c r="B68" s="7">
        <v>0</v>
      </c>
      <c r="C68" s="7">
        <v>2064203095</v>
      </c>
      <c r="D68" s="7">
        <v>0</v>
      </c>
      <c r="E68" s="7">
        <v>0</v>
      </c>
      <c r="F68" s="7">
        <f t="shared" si="4"/>
        <v>2064203095</v>
      </c>
      <c r="G68" s="12"/>
      <c r="H68" s="12"/>
      <c r="I68" s="12"/>
    </row>
    <row r="69" spans="1:9" ht="13.05" customHeight="1" x14ac:dyDescent="0.3">
      <c r="A69" s="6" t="s">
        <v>61</v>
      </c>
      <c r="B69" s="7"/>
      <c r="C69" s="7">
        <v>177000000</v>
      </c>
      <c r="D69" s="7">
        <v>0</v>
      </c>
      <c r="E69" s="7">
        <v>0</v>
      </c>
      <c r="F69" s="7">
        <f t="shared" si="4"/>
        <v>177000000</v>
      </c>
      <c r="G69" s="12"/>
      <c r="H69" s="12"/>
      <c r="I69" s="12"/>
    </row>
    <row r="70" spans="1:9" ht="13.05" customHeight="1" x14ac:dyDescent="0.3">
      <c r="A70" s="6" t="s">
        <v>62</v>
      </c>
      <c r="B70" s="7">
        <v>0</v>
      </c>
      <c r="C70" s="7">
        <v>0</v>
      </c>
      <c r="D70" s="7">
        <v>0</v>
      </c>
      <c r="E70" s="7">
        <v>0</v>
      </c>
      <c r="F70" s="7">
        <f t="shared" si="4"/>
        <v>0</v>
      </c>
      <c r="G70" s="12"/>
      <c r="H70" s="12"/>
      <c r="I70" s="12"/>
    </row>
    <row r="71" spans="1:9" ht="13.95" customHeight="1" x14ac:dyDescent="0.3">
      <c r="A71" s="4" t="s">
        <v>63</v>
      </c>
      <c r="B71" s="5">
        <v>217909170</v>
      </c>
      <c r="C71" s="5">
        <v>414649644</v>
      </c>
      <c r="D71" s="5">
        <v>0</v>
      </c>
      <c r="E71" s="5">
        <v>0</v>
      </c>
      <c r="F71" s="5">
        <f t="shared" si="4"/>
        <v>632558814</v>
      </c>
      <c r="G71" s="12"/>
      <c r="H71" s="12"/>
      <c r="I71" s="12"/>
    </row>
    <row r="72" spans="1:9" ht="7.8" customHeight="1" x14ac:dyDescent="0.3">
      <c r="F72">
        <f t="shared" si="4"/>
        <v>0</v>
      </c>
      <c r="G72" s="12"/>
      <c r="H72" s="12"/>
      <c r="I72" s="12"/>
    </row>
    <row r="73" spans="1:9" ht="16.05" customHeight="1" x14ac:dyDescent="0.3">
      <c r="A73" s="2" t="s">
        <v>64</v>
      </c>
      <c r="B73" s="3">
        <f>+B74+B75+B81</f>
        <v>1504056441</v>
      </c>
      <c r="C73" s="3">
        <f t="shared" ref="C73" si="16">+C74+C75+C81</f>
        <v>6069248969</v>
      </c>
      <c r="D73" s="3">
        <f>+D74+D75+D81</f>
        <v>18958841</v>
      </c>
      <c r="E73" s="3">
        <v>0</v>
      </c>
      <c r="F73" s="3">
        <f t="shared" si="4"/>
        <v>7592264251</v>
      </c>
      <c r="G73" s="12"/>
      <c r="H73" s="12"/>
      <c r="I73" s="12"/>
    </row>
    <row r="74" spans="1:9" ht="13.95" customHeight="1" x14ac:dyDescent="0.3">
      <c r="A74" s="4" t="s">
        <v>65</v>
      </c>
      <c r="B74" s="5">
        <v>1503408319</v>
      </c>
      <c r="C74" s="5">
        <v>6027448969</v>
      </c>
      <c r="D74" s="5">
        <v>18958841</v>
      </c>
      <c r="E74" s="5">
        <v>0</v>
      </c>
      <c r="F74" s="5">
        <f t="shared" si="4"/>
        <v>7549816129</v>
      </c>
      <c r="G74" s="12"/>
      <c r="H74" s="12"/>
      <c r="I74" s="12"/>
    </row>
    <row r="75" spans="1:9" ht="13.95" customHeight="1" x14ac:dyDescent="0.3">
      <c r="A75" s="4" t="s">
        <v>66</v>
      </c>
      <c r="B75" s="5">
        <f>SUM(B76:B77,B80)</f>
        <v>648122</v>
      </c>
      <c r="C75" s="5">
        <f t="shared" ref="C75:D75" si="17">SUM(C76:C77,C80)</f>
        <v>0</v>
      </c>
      <c r="D75" s="5">
        <f t="shared" si="17"/>
        <v>0</v>
      </c>
      <c r="E75" s="5">
        <v>0</v>
      </c>
      <c r="F75" s="5">
        <f t="shared" si="4"/>
        <v>648122</v>
      </c>
      <c r="G75" s="12"/>
      <c r="H75" s="12"/>
      <c r="I75" s="12"/>
    </row>
    <row r="76" spans="1:9" ht="13.05" customHeight="1" x14ac:dyDescent="0.3">
      <c r="A76" s="6" t="s">
        <v>57</v>
      </c>
      <c r="B76" s="7">
        <v>648122</v>
      </c>
      <c r="C76" s="7">
        <v>0</v>
      </c>
      <c r="D76" s="7">
        <v>0</v>
      </c>
      <c r="E76" s="7">
        <v>0</v>
      </c>
      <c r="F76" s="7">
        <f t="shared" si="4"/>
        <v>648122</v>
      </c>
      <c r="G76" s="12"/>
      <c r="H76" s="12"/>
      <c r="I76" s="12"/>
    </row>
    <row r="77" spans="1:9" ht="13.05" customHeight="1" x14ac:dyDescent="0.3">
      <c r="A77" s="6" t="s">
        <v>58</v>
      </c>
      <c r="B77" s="7">
        <v>0</v>
      </c>
      <c r="C77" s="7">
        <v>0</v>
      </c>
      <c r="D77" s="7">
        <v>0</v>
      </c>
      <c r="E77" s="7">
        <v>0</v>
      </c>
      <c r="F77" s="7">
        <f t="shared" si="4"/>
        <v>0</v>
      </c>
      <c r="G77" s="12"/>
      <c r="H77" s="12"/>
      <c r="I77" s="12"/>
    </row>
    <row r="78" spans="1:9" ht="13.05" customHeight="1" x14ac:dyDescent="0.3">
      <c r="A78" s="6" t="s">
        <v>67</v>
      </c>
      <c r="B78" s="7">
        <v>0</v>
      </c>
      <c r="C78" s="7">
        <v>0</v>
      </c>
      <c r="D78" s="7">
        <v>0</v>
      </c>
      <c r="E78" s="7">
        <v>0</v>
      </c>
      <c r="F78" s="7">
        <f t="shared" si="4"/>
        <v>0</v>
      </c>
      <c r="G78" s="12"/>
      <c r="H78" s="12"/>
      <c r="I78" s="12"/>
    </row>
    <row r="79" spans="1:9" ht="13.05" customHeight="1" x14ac:dyDescent="0.3">
      <c r="A79" s="6" t="s">
        <v>68</v>
      </c>
      <c r="B79" s="7">
        <v>0</v>
      </c>
      <c r="C79" s="7">
        <v>0</v>
      </c>
      <c r="D79" s="7">
        <v>0</v>
      </c>
      <c r="E79" s="7">
        <v>0</v>
      </c>
      <c r="F79" s="7">
        <f t="shared" si="4"/>
        <v>0</v>
      </c>
      <c r="G79" s="12"/>
      <c r="H79" s="12"/>
      <c r="I79" s="12"/>
    </row>
    <row r="80" spans="1:9" ht="13.05" customHeight="1" x14ac:dyDescent="0.3">
      <c r="A80" s="6" t="s">
        <v>62</v>
      </c>
      <c r="B80" s="7">
        <v>0</v>
      </c>
      <c r="C80" s="7">
        <v>0</v>
      </c>
      <c r="D80" s="7">
        <v>0</v>
      </c>
      <c r="E80" s="7">
        <v>0</v>
      </c>
      <c r="F80" s="7">
        <f t="shared" si="4"/>
        <v>0</v>
      </c>
      <c r="G80" s="12"/>
      <c r="H80" s="12"/>
      <c r="I80" s="12"/>
    </row>
    <row r="81" spans="1:9" ht="13.95" customHeight="1" x14ac:dyDescent="0.3">
      <c r="A81" s="4" t="s">
        <v>69</v>
      </c>
      <c r="B81" s="5">
        <v>0</v>
      </c>
      <c r="C81" s="5">
        <v>41800000</v>
      </c>
      <c r="D81" s="5">
        <v>0</v>
      </c>
      <c r="E81" s="5">
        <v>0</v>
      </c>
      <c r="F81" s="5">
        <f t="shared" si="4"/>
        <v>41800000</v>
      </c>
      <c r="G81" s="12"/>
      <c r="H81" s="12"/>
      <c r="I81" s="12"/>
    </row>
    <row r="82" spans="1:9" ht="4.95" customHeight="1" x14ac:dyDescent="0.3">
      <c r="F82">
        <f t="shared" si="4"/>
        <v>0</v>
      </c>
      <c r="G82" s="12"/>
      <c r="H82" s="12"/>
      <c r="I82" s="12"/>
    </row>
    <row r="83" spans="1:9" ht="16.05" customHeight="1" x14ac:dyDescent="0.3">
      <c r="A83" s="4" t="s">
        <v>70</v>
      </c>
      <c r="B83" s="5">
        <f>+B18+B62</f>
        <v>1092944604148</v>
      </c>
      <c r="C83" s="5">
        <f>+C18+C62</f>
        <v>33357874850</v>
      </c>
      <c r="D83" s="5">
        <f>+D18+D62</f>
        <v>245201683051</v>
      </c>
      <c r="E83" s="5">
        <v>0</v>
      </c>
      <c r="F83" s="5">
        <f>+F18+F62</f>
        <v>1371504162049</v>
      </c>
      <c r="G83" s="12"/>
      <c r="H83" s="12"/>
      <c r="I83" s="12"/>
    </row>
    <row r="84" spans="1:9" ht="16.05" customHeight="1" x14ac:dyDescent="0.3">
      <c r="A84" s="4" t="s">
        <v>71</v>
      </c>
      <c r="B84" s="5">
        <f>+B41+B73</f>
        <v>1052131786731</v>
      </c>
      <c r="C84" s="5">
        <f t="shared" ref="C84:D84" si="18">+C41+C73</f>
        <v>39178058527</v>
      </c>
      <c r="D84" s="5">
        <f t="shared" si="18"/>
        <v>419874557982</v>
      </c>
      <c r="E84" s="5">
        <v>0</v>
      </c>
      <c r="F84" s="5">
        <f>+F41+F73</f>
        <v>1511184403240</v>
      </c>
      <c r="G84" s="12"/>
      <c r="H84" s="12"/>
      <c r="I84" s="12"/>
    </row>
    <row r="85" spans="1:9" ht="13.95" customHeight="1" x14ac:dyDescent="0.3">
      <c r="A85" s="4" t="s">
        <v>72</v>
      </c>
      <c r="B85" s="5">
        <f>+B84-B47</f>
        <v>1042232004875</v>
      </c>
      <c r="C85" s="5">
        <f t="shared" ref="C85:D85" si="19">+C84-C47</f>
        <v>39178058527</v>
      </c>
      <c r="D85" s="5">
        <f t="shared" si="19"/>
        <v>419874557982</v>
      </c>
      <c r="E85" s="5">
        <v>0</v>
      </c>
      <c r="F85" s="5">
        <f t="shared" si="4"/>
        <v>1501284621384</v>
      </c>
      <c r="G85" s="12"/>
      <c r="H85" s="12"/>
      <c r="I85" s="12"/>
    </row>
    <row r="86" spans="1:9" ht="15" customHeight="1" x14ac:dyDescent="0.3">
      <c r="A86" s="8" t="s">
        <v>73</v>
      </c>
      <c r="B86" s="9">
        <f>+B83-B84</f>
        <v>40812817417</v>
      </c>
      <c r="C86" s="9">
        <f t="shared" ref="C86:D86" si="20">+C83-C84</f>
        <v>-5820183677</v>
      </c>
      <c r="D86" s="9">
        <f t="shared" si="20"/>
        <v>-174672874931</v>
      </c>
      <c r="E86" s="9">
        <v>0</v>
      </c>
      <c r="F86" s="9">
        <f t="shared" si="4"/>
        <v>-139680241191</v>
      </c>
      <c r="G86" s="12"/>
      <c r="H86" s="12"/>
      <c r="I86" s="12"/>
    </row>
    <row r="87" spans="1:9" ht="4.95" customHeight="1" x14ac:dyDescent="0.3">
      <c r="F87">
        <f t="shared" si="4"/>
        <v>0</v>
      </c>
      <c r="G87" s="12"/>
      <c r="H87" s="12"/>
      <c r="I87" s="12"/>
    </row>
    <row r="88" spans="1:9" ht="15" customHeight="1" x14ac:dyDescent="0.3">
      <c r="A88" s="10" t="s">
        <v>74</v>
      </c>
      <c r="B88" s="11">
        <v>667003083</v>
      </c>
      <c r="C88" s="11">
        <v>21080589253</v>
      </c>
      <c r="D88" s="11">
        <v>189520000000</v>
      </c>
      <c r="E88" s="11">
        <v>0</v>
      </c>
      <c r="F88" s="11">
        <f t="shared" si="4"/>
        <v>211267592336</v>
      </c>
      <c r="G88" s="12"/>
      <c r="H88" s="12"/>
      <c r="I88" s="12"/>
    </row>
    <row r="89" spans="1:9" ht="15" customHeight="1" x14ac:dyDescent="0.3">
      <c r="A89" s="10" t="s">
        <v>75</v>
      </c>
      <c r="B89" s="11">
        <v>213247592336</v>
      </c>
      <c r="C89" s="11">
        <v>600000000</v>
      </c>
      <c r="D89" s="11">
        <v>0</v>
      </c>
      <c r="E89" s="11">
        <v>0</v>
      </c>
      <c r="F89" s="11">
        <f t="shared" si="4"/>
        <v>213847592336</v>
      </c>
      <c r="G89" s="19"/>
      <c r="H89" s="12"/>
      <c r="I89" s="12"/>
    </row>
    <row r="90" spans="1:9" ht="13.95" customHeight="1" x14ac:dyDescent="0.3">
      <c r="A90" s="4" t="s">
        <v>76</v>
      </c>
      <c r="B90" s="5">
        <f>+B83-B85</f>
        <v>50712599273</v>
      </c>
      <c r="C90" s="5">
        <f t="shared" ref="C90:D90" si="21">+C83-C85</f>
        <v>-5820183677</v>
      </c>
      <c r="D90" s="5">
        <f t="shared" si="21"/>
        <v>-174672874931</v>
      </c>
      <c r="E90" s="5">
        <v>0</v>
      </c>
      <c r="F90" s="5">
        <f t="shared" si="4"/>
        <v>-129780459335</v>
      </c>
      <c r="G90" s="12"/>
      <c r="H90" s="12"/>
      <c r="I90" s="12"/>
    </row>
    <row r="91" spans="1:9" ht="16.05" customHeight="1" x14ac:dyDescent="0.3">
      <c r="A91" s="8" t="s">
        <v>77</v>
      </c>
      <c r="B91" s="9">
        <f>+B86+B88-B89</f>
        <v>-171767771836</v>
      </c>
      <c r="C91" s="9">
        <f>+C86+C88-C89</f>
        <v>14660405576</v>
      </c>
      <c r="D91" s="9">
        <f>+D86+D88-D89</f>
        <v>14847125069</v>
      </c>
      <c r="E91" s="9">
        <v>0</v>
      </c>
      <c r="F91" s="9">
        <f t="shared" si="4"/>
        <v>-142260241191</v>
      </c>
      <c r="G91" s="12"/>
      <c r="H91" s="12"/>
      <c r="I91" s="12"/>
    </row>
    <row r="92" spans="1:9" ht="4.95" customHeight="1" x14ac:dyDescent="0.3">
      <c r="F92">
        <f t="shared" si="4"/>
        <v>0</v>
      </c>
      <c r="G92" s="12"/>
      <c r="H92" s="12"/>
      <c r="I92" s="12"/>
    </row>
    <row r="93" spans="1:9" ht="15" customHeight="1" x14ac:dyDescent="0.3">
      <c r="A93" s="4" t="s">
        <v>78</v>
      </c>
      <c r="B93" s="5">
        <f>+B94+B99+B109</f>
        <v>267840904352.22998</v>
      </c>
      <c r="C93" s="5">
        <f>+C94+C99+C109</f>
        <v>3038612044</v>
      </c>
      <c r="D93" s="5">
        <f>+D94+D99+D109</f>
        <v>9156807600</v>
      </c>
      <c r="E93" s="5">
        <v>0</v>
      </c>
      <c r="F93" s="5">
        <f t="shared" si="4"/>
        <v>280036323996.22998</v>
      </c>
      <c r="G93" s="12"/>
      <c r="H93" s="19">
        <f>+F93-F111</f>
        <v>142034458134.22998</v>
      </c>
      <c r="I93" s="12"/>
    </row>
    <row r="94" spans="1:9" ht="13.95" customHeight="1" x14ac:dyDescent="0.3">
      <c r="A94" s="4" t="s">
        <v>63</v>
      </c>
      <c r="B94" s="5">
        <f>SUM(B95:B98)</f>
        <v>65296358500.229996</v>
      </c>
      <c r="C94" s="5">
        <f t="shared" ref="C94:D94" si="22">SUM(C95:C98)</f>
        <v>1519306022</v>
      </c>
      <c r="D94" s="5">
        <f t="shared" si="22"/>
        <v>5503362688</v>
      </c>
      <c r="E94" s="5">
        <v>0</v>
      </c>
      <c r="F94" s="5">
        <f t="shared" si="4"/>
        <v>72319027210.229996</v>
      </c>
      <c r="G94" s="12"/>
      <c r="H94" s="12"/>
      <c r="I94" s="12"/>
    </row>
    <row r="95" spans="1:9" ht="13.05" customHeight="1" x14ac:dyDescent="0.3">
      <c r="A95" s="6" t="s">
        <v>79</v>
      </c>
      <c r="B95" s="7">
        <v>0</v>
      </c>
      <c r="C95" s="7">
        <v>0</v>
      </c>
      <c r="D95" s="7">
        <v>0</v>
      </c>
      <c r="E95" s="7">
        <v>0</v>
      </c>
      <c r="F95" s="7">
        <f>SUM(B95:E95)</f>
        <v>0</v>
      </c>
      <c r="G95" s="12"/>
      <c r="H95" s="12"/>
      <c r="I95" s="12"/>
    </row>
    <row r="96" spans="1:9" ht="13.05" customHeight="1" x14ac:dyDescent="0.3">
      <c r="A96" s="6" t="s">
        <v>106</v>
      </c>
      <c r="B96" s="7">
        <v>5720730783.2299995</v>
      </c>
      <c r="C96" s="7">
        <v>0</v>
      </c>
      <c r="D96" s="7">
        <v>0</v>
      </c>
      <c r="E96" s="7">
        <v>0</v>
      </c>
      <c r="F96" s="7">
        <f>SUM(B96:E96)</f>
        <v>5720730783.2299995</v>
      </c>
      <c r="G96" s="12"/>
      <c r="H96" s="12"/>
      <c r="I96" s="12"/>
    </row>
    <row r="97" spans="1:9" ht="13.05" customHeight="1" x14ac:dyDescent="0.3">
      <c r="A97" s="6" t="s">
        <v>97</v>
      </c>
      <c r="B97" s="7">
        <v>6344545852</v>
      </c>
      <c r="C97" s="7">
        <v>1519306022</v>
      </c>
      <c r="D97" s="7">
        <v>5503362688</v>
      </c>
      <c r="E97" s="7"/>
      <c r="F97" s="7">
        <f>SUM(B97:E97)</f>
        <v>13367214562</v>
      </c>
      <c r="G97" s="12"/>
      <c r="H97" s="12"/>
      <c r="I97" s="12"/>
    </row>
    <row r="98" spans="1:9" ht="13.05" customHeight="1" x14ac:dyDescent="0.3">
      <c r="A98" s="6" t="s">
        <v>80</v>
      </c>
      <c r="B98" s="7">
        <v>53231081865</v>
      </c>
      <c r="C98" s="7">
        <v>0</v>
      </c>
      <c r="D98" s="7">
        <v>0</v>
      </c>
      <c r="E98" s="7">
        <v>0</v>
      </c>
      <c r="F98" s="7">
        <f>SUM(B98:E98)</f>
        <v>53231081865</v>
      </c>
      <c r="G98" s="12"/>
      <c r="H98" s="12"/>
      <c r="I98" s="12"/>
    </row>
    <row r="99" spans="1:9" ht="13.95" customHeight="1" x14ac:dyDescent="0.3">
      <c r="A99" s="4" t="s">
        <v>81</v>
      </c>
      <c r="B99" s="5">
        <f>SUM(B100:B104)</f>
        <v>202544545852</v>
      </c>
      <c r="C99" s="5">
        <f t="shared" ref="C99:E99" si="23">SUM(C100:C104)</f>
        <v>1519306022</v>
      </c>
      <c r="D99" s="5">
        <f t="shared" si="23"/>
        <v>3653444912</v>
      </c>
      <c r="E99" s="5">
        <f t="shared" si="23"/>
        <v>0</v>
      </c>
      <c r="F99" s="5">
        <f t="shared" ref="F99:F126" si="24">SUM(B99:E99)</f>
        <v>207717296786</v>
      </c>
      <c r="G99" s="12"/>
      <c r="H99" s="12"/>
      <c r="I99" s="12"/>
    </row>
    <row r="100" spans="1:9" ht="13.05" customHeight="1" x14ac:dyDescent="0.3">
      <c r="A100" s="6" t="s">
        <v>82</v>
      </c>
      <c r="B100" s="7">
        <v>0</v>
      </c>
      <c r="C100" s="7">
        <v>0</v>
      </c>
      <c r="D100" s="7">
        <v>0</v>
      </c>
      <c r="E100" s="7">
        <v>0</v>
      </c>
      <c r="F100" s="7">
        <f t="shared" si="24"/>
        <v>0</v>
      </c>
      <c r="G100" s="12"/>
      <c r="H100" s="12"/>
      <c r="I100" s="12"/>
    </row>
    <row r="101" spans="1:9" ht="13.05" customHeight="1" x14ac:dyDescent="0.3">
      <c r="A101" s="6" t="s">
        <v>83</v>
      </c>
      <c r="B101" s="7"/>
      <c r="C101" s="7">
        <v>0</v>
      </c>
      <c r="D101" s="7">
        <v>0</v>
      </c>
      <c r="E101" s="7">
        <v>0</v>
      </c>
      <c r="F101" s="7">
        <f t="shared" si="24"/>
        <v>0</v>
      </c>
      <c r="G101" s="12"/>
      <c r="H101" s="12"/>
      <c r="I101" s="12"/>
    </row>
    <row r="102" spans="1:9" ht="13.05" customHeight="1" x14ac:dyDescent="0.3">
      <c r="A102" s="6" t="s">
        <v>84</v>
      </c>
      <c r="B102" s="7">
        <v>0</v>
      </c>
      <c r="C102" s="7">
        <v>0</v>
      </c>
      <c r="D102" s="7">
        <v>0</v>
      </c>
      <c r="E102" s="7">
        <v>0</v>
      </c>
      <c r="F102" s="7">
        <f t="shared" si="24"/>
        <v>0</v>
      </c>
      <c r="G102" s="12"/>
      <c r="H102" s="12"/>
      <c r="I102" s="12"/>
    </row>
    <row r="103" spans="1:9" ht="13.05" customHeight="1" x14ac:dyDescent="0.3">
      <c r="A103" s="6" t="s">
        <v>107</v>
      </c>
      <c r="B103" s="7">
        <v>150000000000</v>
      </c>
      <c r="C103" s="7">
        <v>0</v>
      </c>
      <c r="D103" s="7">
        <v>0</v>
      </c>
      <c r="E103" s="7">
        <v>0</v>
      </c>
      <c r="F103" s="7">
        <f t="shared" si="24"/>
        <v>150000000000</v>
      </c>
      <c r="G103" s="12"/>
      <c r="H103" s="12"/>
      <c r="I103" s="12"/>
    </row>
    <row r="104" spans="1:9" ht="13.05" customHeight="1" x14ac:dyDescent="0.3">
      <c r="A104" s="6" t="s">
        <v>108</v>
      </c>
      <c r="B104" s="7">
        <f>SUM(B105:B107)</f>
        <v>52544545852</v>
      </c>
      <c r="C104" s="7">
        <f t="shared" ref="C104:D104" si="25">SUM(C105:C107)</f>
        <v>1519306022</v>
      </c>
      <c r="D104" s="7">
        <f t="shared" si="25"/>
        <v>3653444912</v>
      </c>
      <c r="E104" s="7">
        <v>0</v>
      </c>
      <c r="F104" s="7">
        <f>SUM(B104:D104)</f>
        <v>57717296786</v>
      </c>
      <c r="G104" s="12"/>
      <c r="H104" s="12"/>
      <c r="I104" s="12"/>
    </row>
    <row r="105" spans="1:9" ht="13.05" hidden="1" customHeight="1" x14ac:dyDescent="0.3">
      <c r="A105" s="22" t="s">
        <v>103</v>
      </c>
      <c r="B105" s="7">
        <v>6344545852</v>
      </c>
      <c r="C105" s="7">
        <v>1519306022</v>
      </c>
      <c r="D105" s="7">
        <v>3653444912</v>
      </c>
      <c r="E105" s="7"/>
      <c r="F105" s="7">
        <f>SUM(B105:E105)</f>
        <v>11517296786</v>
      </c>
      <c r="G105" s="12"/>
      <c r="H105" s="12"/>
      <c r="I105" s="12"/>
    </row>
    <row r="106" spans="1:9" ht="13.05" hidden="1" customHeight="1" x14ac:dyDescent="0.3">
      <c r="A106" s="22" t="s">
        <v>104</v>
      </c>
      <c r="B106" s="7"/>
      <c r="C106" s="7"/>
      <c r="D106" s="7"/>
      <c r="E106" s="7"/>
      <c r="F106" s="7">
        <f t="shared" ref="F106:F107" si="26">SUM(B106:E106)</f>
        <v>0</v>
      </c>
      <c r="G106" s="12"/>
      <c r="H106" s="12"/>
      <c r="I106" s="12"/>
    </row>
    <row r="107" spans="1:9" ht="13.05" hidden="1" customHeight="1" x14ac:dyDescent="0.3">
      <c r="A107" s="22" t="s">
        <v>105</v>
      </c>
      <c r="B107" s="23">
        <v>46200000000</v>
      </c>
      <c r="C107" s="7"/>
      <c r="D107" s="7"/>
      <c r="E107" s="7"/>
      <c r="F107" s="7">
        <f t="shared" si="26"/>
        <v>46200000000</v>
      </c>
      <c r="G107" s="12"/>
      <c r="H107" s="12"/>
      <c r="I107" s="12"/>
    </row>
    <row r="108" spans="1:9" ht="13.05" customHeight="1" x14ac:dyDescent="0.3">
      <c r="A108" s="6"/>
      <c r="B108" s="7"/>
      <c r="C108" s="7"/>
      <c r="D108" s="7"/>
      <c r="E108" s="7"/>
      <c r="F108" s="7"/>
      <c r="G108" s="12"/>
      <c r="H108" s="12"/>
      <c r="I108" s="12"/>
    </row>
    <row r="109" spans="1:9" ht="13.95" customHeight="1" x14ac:dyDescent="0.3">
      <c r="A109" s="4" t="s">
        <v>85</v>
      </c>
      <c r="B109" s="5">
        <v>0</v>
      </c>
      <c r="C109" s="5">
        <v>0</v>
      </c>
      <c r="D109" s="5">
        <v>0</v>
      </c>
      <c r="E109" s="5">
        <v>0</v>
      </c>
      <c r="F109" s="5">
        <f t="shared" si="24"/>
        <v>0</v>
      </c>
      <c r="G109" s="12"/>
      <c r="H109" s="12"/>
      <c r="I109" s="12"/>
    </row>
    <row r="110" spans="1:9" ht="4.95" customHeight="1" x14ac:dyDescent="0.3">
      <c r="F110">
        <f t="shared" si="24"/>
        <v>0</v>
      </c>
      <c r="G110" s="12"/>
      <c r="H110" s="12"/>
      <c r="I110" s="12"/>
    </row>
    <row r="111" spans="1:9" ht="15" customHeight="1" x14ac:dyDescent="0.3">
      <c r="A111" s="4" t="s">
        <v>86</v>
      </c>
      <c r="B111" s="5">
        <f>+B112+B116+B125</f>
        <v>138001865862</v>
      </c>
      <c r="C111" s="5">
        <f t="shared" ref="C111:E111" si="27">+C112+C116+C125</f>
        <v>0</v>
      </c>
      <c r="D111" s="5">
        <f t="shared" si="27"/>
        <v>0</v>
      </c>
      <c r="E111" s="5">
        <f t="shared" si="27"/>
        <v>0</v>
      </c>
      <c r="F111" s="5">
        <f t="shared" si="24"/>
        <v>138001865862</v>
      </c>
      <c r="G111" s="12"/>
      <c r="H111" s="19"/>
      <c r="I111" s="12"/>
    </row>
    <row r="112" spans="1:9" ht="13.95" customHeight="1" x14ac:dyDescent="0.3">
      <c r="A112" s="4" t="s">
        <v>87</v>
      </c>
      <c r="B112" s="5">
        <f>SUM(B113:B115)</f>
        <v>0</v>
      </c>
      <c r="C112" s="5">
        <f t="shared" ref="C112:E112" si="28">SUM(C113:C115)</f>
        <v>0</v>
      </c>
      <c r="D112" s="5">
        <f t="shared" si="28"/>
        <v>0</v>
      </c>
      <c r="E112" s="5">
        <f t="shared" si="28"/>
        <v>0</v>
      </c>
      <c r="F112" s="5">
        <f t="shared" si="24"/>
        <v>0</v>
      </c>
      <c r="G112" s="12"/>
      <c r="H112" s="12"/>
      <c r="I112" s="12"/>
    </row>
    <row r="113" spans="1:9" ht="13.05" customHeight="1" x14ac:dyDescent="0.3">
      <c r="A113" s="6" t="s">
        <v>88</v>
      </c>
      <c r="B113" s="7">
        <v>0</v>
      </c>
      <c r="C113" s="7">
        <v>0</v>
      </c>
      <c r="D113" s="7">
        <v>0</v>
      </c>
      <c r="E113" s="7">
        <v>0</v>
      </c>
      <c r="F113" s="7">
        <f t="shared" si="24"/>
        <v>0</v>
      </c>
      <c r="G113" s="12"/>
      <c r="H113" s="12"/>
      <c r="I113" s="12"/>
    </row>
    <row r="114" spans="1:9" ht="13.05" customHeight="1" x14ac:dyDescent="0.3">
      <c r="A114" s="6" t="s">
        <v>89</v>
      </c>
      <c r="B114" s="7"/>
      <c r="C114" s="7">
        <v>0</v>
      </c>
      <c r="D114" s="7">
        <v>0</v>
      </c>
      <c r="E114" s="7">
        <v>0</v>
      </c>
      <c r="F114" s="7">
        <f t="shared" si="24"/>
        <v>0</v>
      </c>
      <c r="G114" s="12"/>
      <c r="H114" s="12"/>
      <c r="I114" s="12"/>
    </row>
    <row r="115" spans="1:9" ht="13.05" customHeight="1" x14ac:dyDescent="0.3">
      <c r="A115" s="6" t="s">
        <v>90</v>
      </c>
      <c r="B115" s="7">
        <v>0</v>
      </c>
      <c r="C115" s="7">
        <v>0</v>
      </c>
      <c r="D115" s="7">
        <v>0</v>
      </c>
      <c r="E115" s="7">
        <v>0</v>
      </c>
      <c r="F115" s="7">
        <f t="shared" si="24"/>
        <v>0</v>
      </c>
      <c r="G115" s="12"/>
      <c r="H115" s="12"/>
      <c r="I115" s="12"/>
    </row>
    <row r="116" spans="1:9" ht="13.95" customHeight="1" x14ac:dyDescent="0.3">
      <c r="A116" s="4" t="s">
        <v>91</v>
      </c>
      <c r="B116" s="5">
        <f>+B117+B120</f>
        <v>138001865862</v>
      </c>
      <c r="C116" s="5">
        <f t="shared" ref="C116:E116" si="29">+C117+C120</f>
        <v>0</v>
      </c>
      <c r="D116" s="5">
        <f t="shared" si="29"/>
        <v>0</v>
      </c>
      <c r="E116" s="5">
        <f t="shared" si="29"/>
        <v>0</v>
      </c>
      <c r="F116" s="5">
        <f t="shared" si="24"/>
        <v>138001865862</v>
      </c>
      <c r="G116" s="12"/>
      <c r="H116" s="12"/>
      <c r="I116" s="12"/>
    </row>
    <row r="117" spans="1:9" ht="12.6" customHeight="1" x14ac:dyDescent="0.3">
      <c r="A117" s="25" t="s">
        <v>98</v>
      </c>
      <c r="B117" s="26">
        <f>SUM(B118:B119)</f>
        <v>72315827779</v>
      </c>
      <c r="C117" s="26">
        <f t="shared" ref="C117:E117" si="30">SUM(C118:C119)</f>
        <v>0</v>
      </c>
      <c r="D117" s="26">
        <f t="shared" si="30"/>
        <v>0</v>
      </c>
      <c r="E117" s="26">
        <f t="shared" si="30"/>
        <v>0</v>
      </c>
      <c r="F117" s="26">
        <f>SUM(B117:D117)</f>
        <v>72315827779</v>
      </c>
      <c r="G117" s="12"/>
      <c r="H117" s="12"/>
      <c r="I117" s="12"/>
    </row>
    <row r="118" spans="1:9" ht="12.6" customHeight="1" x14ac:dyDescent="0.3">
      <c r="A118" s="21" t="s">
        <v>101</v>
      </c>
      <c r="B118" s="7">
        <v>55000000000</v>
      </c>
      <c r="C118" s="7"/>
      <c r="D118" s="7"/>
      <c r="E118" s="7"/>
      <c r="F118" s="7">
        <f t="shared" ref="F118:F124" si="31">SUM(B118:D118)</f>
        <v>55000000000</v>
      </c>
      <c r="G118" s="12"/>
      <c r="H118" s="12"/>
      <c r="I118" s="12"/>
    </row>
    <row r="119" spans="1:9" ht="12.6" customHeight="1" x14ac:dyDescent="0.3">
      <c r="A119" s="21" t="s">
        <v>102</v>
      </c>
      <c r="B119" s="7">
        <v>17315827779</v>
      </c>
      <c r="C119" s="7"/>
      <c r="D119" s="7"/>
      <c r="E119" s="7"/>
      <c r="F119" s="7">
        <f t="shared" si="31"/>
        <v>17315827779</v>
      </c>
      <c r="G119" s="12"/>
      <c r="H119" s="12"/>
      <c r="I119" s="12"/>
    </row>
    <row r="120" spans="1:9" ht="12.6" customHeight="1" x14ac:dyDescent="0.3">
      <c r="A120" s="25" t="s">
        <v>100</v>
      </c>
      <c r="B120" s="26">
        <f>SUM(B121:B124)</f>
        <v>65686038083</v>
      </c>
      <c r="C120" s="26">
        <f t="shared" ref="C120:E120" si="32">SUM(C121:C124)</f>
        <v>0</v>
      </c>
      <c r="D120" s="26">
        <f t="shared" si="32"/>
        <v>0</v>
      </c>
      <c r="E120" s="26">
        <f t="shared" si="32"/>
        <v>0</v>
      </c>
      <c r="F120" s="26">
        <f>SUM(B120:D120)</f>
        <v>65686038083</v>
      </c>
      <c r="G120" s="12"/>
      <c r="H120" s="12"/>
      <c r="I120" s="12"/>
    </row>
    <row r="121" spans="1:9" ht="12.6" customHeight="1" x14ac:dyDescent="0.3">
      <c r="A121" s="20" t="s">
        <v>99</v>
      </c>
      <c r="B121" s="7">
        <v>0</v>
      </c>
      <c r="C121" s="7">
        <v>0</v>
      </c>
      <c r="D121" s="7">
        <v>0</v>
      </c>
      <c r="E121" s="7">
        <v>0</v>
      </c>
      <c r="F121" s="7">
        <f t="shared" si="31"/>
        <v>0</v>
      </c>
      <c r="G121" s="12"/>
      <c r="H121" s="12"/>
      <c r="I121" s="12"/>
    </row>
    <row r="122" spans="1:9" ht="13.05" customHeight="1" x14ac:dyDescent="0.3">
      <c r="A122" s="20" t="s">
        <v>92</v>
      </c>
      <c r="B122" s="7">
        <v>0</v>
      </c>
      <c r="C122" s="7">
        <v>0</v>
      </c>
      <c r="D122" s="7">
        <v>0</v>
      </c>
      <c r="E122" s="7">
        <v>0</v>
      </c>
      <c r="F122" s="7">
        <f t="shared" si="31"/>
        <v>0</v>
      </c>
      <c r="G122" s="12"/>
      <c r="H122" s="12"/>
      <c r="I122" s="12"/>
    </row>
    <row r="123" spans="1:9" ht="13.05" customHeight="1" x14ac:dyDescent="0.3">
      <c r="A123" s="20" t="s">
        <v>93</v>
      </c>
      <c r="B123" s="7">
        <v>20113806154</v>
      </c>
      <c r="C123" s="7">
        <v>0</v>
      </c>
      <c r="D123" s="7">
        <v>0</v>
      </c>
      <c r="E123" s="7">
        <v>0</v>
      </c>
      <c r="F123" s="7">
        <f t="shared" si="31"/>
        <v>20113806154</v>
      </c>
      <c r="G123" s="12"/>
      <c r="H123" s="12"/>
      <c r="I123" s="12"/>
    </row>
    <row r="124" spans="1:9" ht="13.05" customHeight="1" x14ac:dyDescent="0.3">
      <c r="A124" s="20" t="s">
        <v>109</v>
      </c>
      <c r="B124" s="7">
        <v>45572231929</v>
      </c>
      <c r="C124" s="7">
        <v>0</v>
      </c>
      <c r="D124" s="7">
        <v>0</v>
      </c>
      <c r="E124" s="7">
        <v>0</v>
      </c>
      <c r="F124" s="7">
        <f t="shared" si="31"/>
        <v>45572231929</v>
      </c>
      <c r="G124" s="12"/>
      <c r="H124" s="12"/>
      <c r="I124" s="12"/>
    </row>
    <row r="125" spans="1:9" ht="13.95" customHeight="1" x14ac:dyDescent="0.3">
      <c r="A125" s="4" t="s">
        <v>94</v>
      </c>
      <c r="B125" s="5">
        <v>0</v>
      </c>
      <c r="C125" s="5">
        <v>0</v>
      </c>
      <c r="D125" s="5">
        <v>0</v>
      </c>
      <c r="E125" s="5">
        <v>0</v>
      </c>
      <c r="F125" s="5">
        <f t="shared" si="24"/>
        <v>0</v>
      </c>
      <c r="G125" s="12"/>
      <c r="H125" s="12"/>
      <c r="I125" s="12"/>
    </row>
    <row r="126" spans="1:9" ht="4.95" customHeight="1" x14ac:dyDescent="0.3">
      <c r="F126">
        <f t="shared" si="24"/>
        <v>0</v>
      </c>
      <c r="G126" s="12"/>
      <c r="H126" s="12"/>
      <c r="I126" s="12"/>
    </row>
    <row r="127" spans="1:9" ht="15" customHeight="1" x14ac:dyDescent="0.3">
      <c r="A127" s="8" t="s">
        <v>95</v>
      </c>
      <c r="B127" s="9">
        <f>+B91+B93-B111</f>
        <v>-41928733345.77002</v>
      </c>
      <c r="C127" s="9">
        <f>+C91+C93-C111</f>
        <v>17699017620</v>
      </c>
      <c r="D127" s="9">
        <f>+D91+D93-D111</f>
        <v>24003932669</v>
      </c>
      <c r="E127" s="9">
        <f>+E91+E93-E111</f>
        <v>0</v>
      </c>
      <c r="F127" s="9">
        <f>+F91+F93-F111</f>
        <v>-225783056.77001953</v>
      </c>
      <c r="G127" s="34">
        <f>+F127/F18</f>
        <v>-1.6509697173926969E-4</v>
      </c>
      <c r="H127" s="12"/>
      <c r="I127" s="12"/>
    </row>
    <row r="128" spans="1:9" x14ac:dyDescent="0.3">
      <c r="B128" s="24"/>
      <c r="G128" s="12"/>
      <c r="H128" s="12"/>
      <c r="I128" s="12"/>
    </row>
    <row r="129" spans="1:9" x14ac:dyDescent="0.3">
      <c r="A129" s="35" t="s">
        <v>110</v>
      </c>
      <c r="B129" s="24"/>
      <c r="F129" s="24"/>
      <c r="G129" s="12"/>
      <c r="H129" s="12"/>
      <c r="I129" s="12"/>
    </row>
    <row r="130" spans="1:9" x14ac:dyDescent="0.3">
      <c r="F130" s="24"/>
      <c r="G130" s="12"/>
      <c r="H130" s="12"/>
      <c r="I130" s="12"/>
    </row>
    <row r="131" spans="1:9" x14ac:dyDescent="0.3">
      <c r="A131" t="s">
        <v>111</v>
      </c>
      <c r="F131" s="24"/>
      <c r="G131" s="12"/>
      <c r="H131" s="12"/>
      <c r="I131" s="12"/>
    </row>
    <row r="132" spans="1:9" x14ac:dyDescent="0.3">
      <c r="A132" t="s">
        <v>112</v>
      </c>
      <c r="G132" s="12"/>
      <c r="H132" s="12"/>
      <c r="I132" s="12"/>
    </row>
    <row r="133" spans="1:9" x14ac:dyDescent="0.3">
      <c r="A133" t="s">
        <v>113</v>
      </c>
      <c r="G133" s="12"/>
      <c r="H133" s="12"/>
      <c r="I133" s="12"/>
    </row>
    <row r="134" spans="1:9" x14ac:dyDescent="0.3">
      <c r="A134" t="s">
        <v>114</v>
      </c>
      <c r="G134" s="12"/>
      <c r="H134" s="12"/>
      <c r="I134" s="12"/>
    </row>
    <row r="135" spans="1:9" x14ac:dyDescent="0.3">
      <c r="G135" s="12"/>
      <c r="H135" s="12"/>
      <c r="I135" s="12"/>
    </row>
    <row r="136" spans="1:9" x14ac:dyDescent="0.3">
      <c r="G136" s="12"/>
      <c r="H136" s="12"/>
      <c r="I136" s="12"/>
    </row>
    <row r="137" spans="1:9" x14ac:dyDescent="0.3">
      <c r="G137" s="12"/>
      <c r="H137" s="12"/>
      <c r="I137" s="12"/>
    </row>
    <row r="138" spans="1:9" x14ac:dyDescent="0.3">
      <c r="G138" s="12"/>
      <c r="H138" s="12"/>
      <c r="I138" s="12"/>
    </row>
    <row r="139" spans="1:9" x14ac:dyDescent="0.3">
      <c r="G139" s="12"/>
      <c r="H139" s="12"/>
      <c r="I139" s="12"/>
    </row>
    <row r="140" spans="1:9" x14ac:dyDescent="0.3">
      <c r="G140" s="12"/>
      <c r="H140" s="12"/>
      <c r="I140" s="12"/>
    </row>
    <row r="141" spans="1:9" x14ac:dyDescent="0.3">
      <c r="G141" s="12"/>
      <c r="H141" s="12"/>
      <c r="I141" s="12"/>
    </row>
    <row r="142" spans="1:9" x14ac:dyDescent="0.3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 x14ac:dyDescent="0.3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 x14ac:dyDescent="0.3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 x14ac:dyDescent="0.3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 x14ac:dyDescent="0.3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 x14ac:dyDescent="0.3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 x14ac:dyDescent="0.3">
      <c r="A148" s="12"/>
      <c r="B148" s="12"/>
      <c r="C148" s="12"/>
      <c r="D148" s="12"/>
      <c r="E148" s="12"/>
      <c r="F148" s="12"/>
      <c r="G148" s="12"/>
      <c r="H148" s="12"/>
      <c r="I148" s="12"/>
    </row>
    <row r="149" spans="1:9" x14ac:dyDescent="0.3">
      <c r="A149" s="12"/>
      <c r="B149" s="12"/>
      <c r="C149" s="12"/>
      <c r="D149" s="12"/>
      <c r="E149" s="12"/>
      <c r="F149" s="12"/>
      <c r="G149" s="12"/>
      <c r="H149" s="12"/>
      <c r="I149" s="12"/>
    </row>
    <row r="150" spans="1:9" x14ac:dyDescent="0.3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 x14ac:dyDescent="0.3">
      <c r="A151" s="12"/>
      <c r="B151" s="12"/>
      <c r="C151" s="12"/>
      <c r="D151" s="12"/>
      <c r="E151" s="12"/>
      <c r="F151" s="12"/>
      <c r="G151" s="12"/>
      <c r="H151" s="12"/>
      <c r="I151" s="12"/>
    </row>
    <row r="152" spans="1:9" x14ac:dyDescent="0.3">
      <c r="A152" s="12"/>
      <c r="B152" s="12"/>
      <c r="C152" s="12"/>
      <c r="D152" s="12"/>
      <c r="E152" s="12"/>
      <c r="F152" s="12"/>
      <c r="G152" s="12"/>
      <c r="H152" s="12"/>
      <c r="I152" s="12"/>
    </row>
    <row r="153" spans="1:9" x14ac:dyDescent="0.3">
      <c r="A153" s="12"/>
      <c r="B153" s="12"/>
      <c r="C153" s="12"/>
      <c r="D153" s="12"/>
      <c r="E153" s="12"/>
      <c r="F153" s="12"/>
      <c r="G153" s="12"/>
      <c r="H153" s="12"/>
      <c r="I153" s="12"/>
    </row>
    <row r="154" spans="1:9" x14ac:dyDescent="0.3">
      <c r="A154" s="12"/>
      <c r="B154" s="12"/>
      <c r="C154" s="12"/>
      <c r="D154" s="12"/>
      <c r="E154" s="12"/>
      <c r="F154" s="12"/>
      <c r="G154" s="12"/>
      <c r="H154" s="12"/>
      <c r="I154" s="12"/>
    </row>
  </sheetData>
  <mergeCells count="4">
    <mergeCell ref="A6:F6"/>
    <mergeCell ref="B13:F13"/>
    <mergeCell ref="A5:F5"/>
    <mergeCell ref="A7:F7"/>
  </mergeCells>
  <printOptions horizontalCentered="1"/>
  <pageMargins left="0.35433070866141736" right="0.35433070866141736" top="0.98425196850393704" bottom="0.78740157480314965" header="0.51181102362204722" footer="0.51181102362204722"/>
  <pageSetup paperSize="9" scale="43" orientation="portrait" r:id="rId1"/>
  <colBreaks count="1" manualBreakCount="1">
    <brk id="6" max="11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1.4 DEVENGADO</vt:lpstr>
      <vt:lpstr>'1.4 DEVENGADO'!Área_de_impresión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Ernesto Coloe</cp:lastModifiedBy>
  <cp:lastPrinted>2026-05-20T00:01:45Z</cp:lastPrinted>
  <dcterms:created xsi:type="dcterms:W3CDTF">2026-05-19T23:38:40Z</dcterms:created>
  <dcterms:modified xsi:type="dcterms:W3CDTF">2026-07-31T22:01:42Z</dcterms:modified>
</cp:coreProperties>
</file>