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4 P (lV trim 2025) s CSS" sheetId="1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._IMPUESTOS_SOBRE_COMBUSTIBLES_Y_GAS_NATURAL">[1]C!$B$27:$N$27</definedName>
    <definedName name="_._IMPUESTOS_SOBRE_ENERGIA_ELECTRICA">[1]C!$B$28:$N$28</definedName>
    <definedName localSheetId="0" name="__com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com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localSheetId="0" name="__ex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ex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xd1">'[2]PFO 03'!#REF!</definedName>
    <definedName name="__XD10">'[2]PFO 03'!#REF!</definedName>
    <definedName name="__XD11">'[2]PFO 03'!#REF!</definedName>
    <definedName name="__XD12">'[2]PFO 03'!#REF!</definedName>
    <definedName name="__XD2">'[2]PFO 03'!#REF!</definedName>
    <definedName name="__XD3">'[2]PFO 03'!#REF!</definedName>
    <definedName name="__XD4">'[2]PFO 03'!#REF!</definedName>
    <definedName name="__XD5">'[2]PFO 03'!#REF!</definedName>
    <definedName name="__XD6">'[2]PFO 03'!#REF!</definedName>
    <definedName name="__XD7">'[2]PFO 03'!#REF!</definedName>
    <definedName name="__XD8">'[2]PFO 03'!#REF!</definedName>
    <definedName name="__XD9">'[2]PFO 03'!#REF!</definedName>
    <definedName name="__XI03">'[2]PFO 03'!#REF!</definedName>
    <definedName name="__XI04">'[2]PFO 03'!#REF!</definedName>
    <definedName name="__XI05">'[2]PFO 03'!#REF!</definedName>
    <definedName name="__XI06">'[2]PFO 03'!#REF!</definedName>
    <definedName name="__XI07">'[2]PFO 03'!#REF!</definedName>
    <definedName name="__XI08">'[2]PFO 03'!#REF!</definedName>
    <definedName name="__XI09">'[2]PFO 03'!#REF!</definedName>
    <definedName name="__XI10">'[2]PFO 03'!#REF!</definedName>
    <definedName name="__XI11">'[2]PFO 03'!#REF!</definedName>
    <definedName name="__XI12">'[2]PFO 03'!#REF!</definedName>
    <definedName localSheetId="0" name="_com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com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localSheetId="0" name="_ex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ex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>255</definedName>
    <definedName name="_Order2">0</definedName>
    <definedName name="ACwvu.PLA1.">'[1]COP FED'!#REF!</definedName>
    <definedName name="ACwvu.PLA2.">'[1]COP FED'!$A$1:$N$49</definedName>
    <definedName localSheetId="0" name="caja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localSheetId="0" name="caja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ntidad_prestada">'[3]IPV-BAPRO'!#REF!</definedName>
    <definedName name="COPARTICIPACION_FEDERAL__LEY_N__23548">[1]C!$B$13:$N$13</definedName>
    <definedName localSheetId="0" name="DDDDDDDDDDDDDDDDD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DDDDDDDDDDDDDDDD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iciembre">[4]Tasas!$C$7</definedName>
    <definedName name="EXCEDENTE_DEL_10__SEGUN_EL_TOPE_ASIGNADO_A__BUENOS_AIRES__LEY_N__23621">[1]C!$B$18:$N$18</definedName>
    <definedName name="Fecha_primer_pago">'[3]IPV-BAPRO'!#REF!</definedName>
    <definedName localSheetId="0" name="fff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ff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FONDO_COMPENSADOR_DE_DESEQUILIBRIOS_FISCALES_PROVINCIALES">[1]C!$B$15:$N$15</definedName>
    <definedName name="FONDO_EDUCATIVO__LEY_N__23906_ART._3_Y_4">[1]C!$B$16:$N$16</definedName>
    <definedName name="FONDO_ESPECIAL_DE_DESARROLLO_ELECTRICO_DEL_INTERIOR__LEYES_NROS._23966_ART._19_Y_24065">[1]C!$B$26:$N$26</definedName>
    <definedName name="FONDO_NACIONAL_DE_LA_VIVIENDA__LEY_N__23966_ART._18">[1]C!$B$25:$N$25</definedName>
    <definedName localSheetId="0" name="jjjjjjjj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jjjjjjj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Junio">[4]Tasas!$C$5</definedName>
    <definedName localSheetId="0" name="LL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arzo">[4]Tasas!$C$4</definedName>
    <definedName name="OBRAS_DE_INFRAESTRUCTURA__LEY_N__23966_ART._19">[1]C!$B$23:$N$23</definedName>
    <definedName name="OBRAS_DE_INFRAESTRUCTURA_BASICA_SOCIAL_Y_NECESIDADES_BASICAS_INSATISFECHAS__LEY_N__23621">[1]C!$B$17:$N$17</definedName>
    <definedName name="ORGANISMOS_DE_VIALIDAD__LEY_N__23966_ART._19">[1]C!$B$24:$N$24</definedName>
    <definedName localSheetId="0" name="pagos_por_año">'[3]IPV-BAPRO'!#REF!</definedName>
    <definedName name="pagos_por_año">'[3]IPV-BAPRO'!#REF!</definedName>
    <definedName name="PC">[5]Datos!$E$9</definedName>
    <definedName localSheetId="0" name="perc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erc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lazo_en_años">'[3]IPV-BAPRO'!#REF!</definedName>
    <definedName localSheetId="0" name="reunion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eunion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wvu.PLA2.">'[1]COP FED'!#REF!</definedName>
    <definedName name="SEGURIDAD_SOCIAL___BS._PERS._NO_INCORP._AL_PROCESO_ECONOMICO__LEY_N__23966__ART._30">[1]C!$B$22:$N$22</definedName>
    <definedName name="SEGURIDAD_SOCIAL___IVA__LEY_N__23966_ART._5_PTO._2">[1]C!$B$21:$N$21</definedName>
    <definedName name="setiembre">[4]Tasas!$C$6</definedName>
    <definedName localSheetId="0" name="SI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I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SUMA_FIJA_FINANCIADA_CON__LA_COPARTICIPACION_FEDERAL_DE_NACION__LEY_N__23621_ART._1">[1]C!$B$19:$N$19</definedName>
    <definedName name="Swvu.PLA1.">'[1]COP FED'!#REF!</definedName>
    <definedName name="Swvu.PLA2.">'[1]COP FED'!$A$1:$N$49</definedName>
    <definedName localSheetId="0" name="tasa_interes_anual">'[3]IPV-BAPRO'!#REF!</definedName>
    <definedName name="tasa_interes_anual">'[3]IPV-BAPRO'!#REF!</definedName>
    <definedName name="TC">[5]Datos!$D$14</definedName>
    <definedName name="TOTAL">[1]C!$B$32:$N$32</definedName>
    <definedName name="TRANSFERENCIA_DE_SERVICIOS__LEY_N__24049_Y_COMPLEMENTARIAS">[1]C!$B$14:$N$14</definedName>
    <definedName localSheetId="0" name="ty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ty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venc1">[4]Tasas!$B$4</definedName>
    <definedName name="venc2">[4]Tasas!$B$5</definedName>
    <definedName name="venc3">[4]Tasas!$B$6</definedName>
    <definedName name="venc4">[4]Tasas!$B$7</definedName>
    <definedName localSheetId="0" name="wvu.PLA1.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localSheetId="0" name="wvu.PLA2.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localSheetId="0" name="YY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YY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PF09">#REF!</definedName>
    <definedName localSheetId="0" name="BORRAR">#REF!</definedName>
    <definedName name="P">#REF!</definedName>
    <definedName name="LIBOR180">#REF!</definedName>
    <definedName name="hhfhfh">#REF!</definedName>
    <definedName name="Q">#REF!</definedName>
    <definedName name="U">#REF!</definedName>
    <definedName name="_Parse_In">#REF!</definedName>
    <definedName localSheetId="0" name="U">#REF!</definedName>
    <definedName localSheetId="0" name="N">#REF!</definedName>
    <definedName localSheetId="0" name="A">#REF!</definedName>
    <definedName name="_RML89">#REF!</definedName>
    <definedName name="_PF02">#REF!</definedName>
    <definedName name="M">#REF!</definedName>
    <definedName name="_XP6">#REF!</definedName>
    <definedName name="K">#REF!</definedName>
    <definedName name="_PF06">#REF!</definedName>
    <definedName name="prueba">#REF!</definedName>
    <definedName name="W">#REF!</definedName>
    <definedName localSheetId="0" name="CGD">#REF!</definedName>
    <definedName name="X">#REF!</definedName>
    <definedName name="Comisiones">#REF!</definedName>
    <definedName name="BONOSEEUU">#REF!</definedName>
    <definedName name="ffff">#REF!</definedName>
    <definedName name="_PF05">#REF!</definedName>
    <definedName name="B">#REF!</definedName>
    <definedName name="_TE60">#REF!</definedName>
    <definedName name="_TE30">#REF!</definedName>
    <definedName name="XC">#REF!</definedName>
    <definedName name="_Key1">#REF!</definedName>
    <definedName name="C_">#REF!</definedName>
    <definedName localSheetId="0" name="V">#REF!</definedName>
    <definedName localSheetId="0" name="fernando">#REF!</definedName>
    <definedName name="_XP12">#REF!</definedName>
    <definedName name="H">#REF!</definedName>
    <definedName name="_PF03">#REF!</definedName>
    <definedName localSheetId="0" name="T">#REF!</definedName>
    <definedName name="J">#REF!</definedName>
    <definedName name="Z">#REF!</definedName>
    <definedName localSheetId="0" name="E">#REF!</definedName>
    <definedName name="D">#REF!</definedName>
    <definedName localSheetId="0" name="_Parse_In">#REF!</definedName>
    <definedName localSheetId="0" name="IMPRIMIR">#REF!</definedName>
    <definedName name="Extracción_IM">#REF!</definedName>
    <definedName name="_WC3">#REF!</definedName>
    <definedName name="_RML59">#REF!</definedName>
    <definedName localSheetId="0" name="I">#REF!</definedName>
    <definedName name="O">#REF!</definedName>
    <definedName name="_PF11">#REF!</definedName>
    <definedName name="Criterios_IM">#REF!</definedName>
    <definedName name="TRRML">#REF!</definedName>
    <definedName name="BORRAR">#REF!</definedName>
    <definedName name="WC">#REF!</definedName>
    <definedName name="LIBOR30">#REF!</definedName>
    <definedName name="G">#REF!</definedName>
    <definedName localSheetId="0" name="prueba">#REF!</definedName>
    <definedName name="_XP11">#REF!</definedName>
    <definedName localSheetId="0" name="G">#REF!</definedName>
    <definedName name="_XP3">#REF!</definedName>
    <definedName name="A">#REF!</definedName>
    <definedName name="_XP4">#REF!</definedName>
    <definedName name="_Parse_Out">#REF!</definedName>
    <definedName name="N">#REF!</definedName>
    <definedName localSheetId="0" name="S">#REF!</definedName>
    <definedName name="_PF07">#REF!</definedName>
    <definedName localSheetId="0" name="Y">#REF!</definedName>
    <definedName name="_PF12">#REF!</definedName>
    <definedName localSheetId="0" name="H">#REF!</definedName>
    <definedName localSheetId="0" name="O">#REF!</definedName>
    <definedName name="LIBOR">#REF!</definedName>
    <definedName localSheetId="0" name="W">#REF!</definedName>
    <definedName name="_XP9">#REF!</definedName>
    <definedName name="S">#REF!</definedName>
    <definedName name="_Fill">#REF!</definedName>
    <definedName name="_TE59">#REF!</definedName>
    <definedName name="TNT">#REF!</definedName>
    <definedName name="I">#REF!</definedName>
    <definedName localSheetId="0" name="Z">#REF!</definedName>
    <definedName name="__R">#REF!</definedName>
    <definedName name="_PF01">#REF!</definedName>
    <definedName name="adsdsd">#REF!</definedName>
    <definedName name="Excel_BuiltIn_Print_Area_1_1">#REF!</definedName>
    <definedName name="L_">#REF!</definedName>
    <definedName localSheetId="0" name="_F">#REF!</definedName>
    <definedName name="_XP2">#REF!</definedName>
    <definedName localSheetId="0" name="Extracción_IM">#REF!</definedName>
    <definedName localSheetId="0" name="Criterios_IM">#REF!</definedName>
    <definedName name="_WC03">#REF!</definedName>
    <definedName localSheetId="0" name="K">#REF!</definedName>
    <definedName name="hyrg">#REF!</definedName>
    <definedName localSheetId="0" name="_Parse_Out">#REF!</definedName>
    <definedName name="_XP5">#REF!</definedName>
    <definedName name="_PF10">#REF!</definedName>
    <definedName localSheetId="0" name="TNT">#REF!</definedName>
    <definedName localSheetId="0" name="P">#REF!</definedName>
    <definedName name="V">#REF!</definedName>
    <definedName name="_R">#REF!</definedName>
    <definedName localSheetId="0" name="J">#REF!</definedName>
    <definedName name="_XP7">#REF!</definedName>
    <definedName localSheetId="0" name="C_">#REF!</definedName>
    <definedName name="fernando">#REF!</definedName>
    <definedName name="COPA">#REF!</definedName>
    <definedName name="E">#REF!</definedName>
    <definedName localSheetId="0" name="_R">#REF!</definedName>
    <definedName name="TETP">#REF!</definedName>
    <definedName name="Base_datos_IM">#REF!</definedName>
    <definedName localSheetId="0" name="B">#REF!</definedName>
    <definedName name="_F">#REF!</definedName>
    <definedName localSheetId="0" name="L_">#REF!</definedName>
    <definedName localSheetId="0" name="X">#REF!</definedName>
    <definedName name="_XP10">#REF!</definedName>
    <definedName name="Y">#REF!</definedName>
    <definedName localSheetId="0" name="WC">#REF!</definedName>
    <definedName localSheetId="0" name="M">#REF!</definedName>
    <definedName name="LIBOR360">#REF!</definedName>
    <definedName localSheetId="0" name="_Key1">#REF!</definedName>
    <definedName name="CGD">#REF!</definedName>
    <definedName name="_PF04">#REF!</definedName>
    <definedName name="_PF08">#REF!</definedName>
    <definedName name="A_impresión_IM">#REF!</definedName>
    <definedName name="_Sort">#REF!</definedName>
    <definedName localSheetId="0" name="Base_datos_IM">#REF!</definedName>
    <definedName localSheetId="0" name="D">#REF!</definedName>
    <definedName name="FRB">#REF!</definedName>
    <definedName name="__F">#REF!</definedName>
    <definedName localSheetId="0" name="TETP">#REF!</definedName>
    <definedName name="_XP1">#REF!</definedName>
    <definedName localSheetId="0" name="_Sort">#REF!</definedName>
    <definedName name="_XP8">#REF!</definedName>
    <definedName localSheetId="0" name="XC">#REF!</definedName>
    <definedName localSheetId="0" name="_Fill">#REF!</definedName>
    <definedName localSheetId="0" name="Comisiones">#REF!</definedName>
    <definedName localSheetId="0" name="Q">#REF!</definedName>
    <definedName name="IMPRIMIR">#REF!</definedName>
    <definedName name="T">#REF!</definedName>
    <definedName name="RML">#REF!</definedName>
    <definedName name="_RML179">#REF!</definedName>
    <definedName name="Excel_BuiltIn_Print_Area_1">#REF!</definedName>
  </definedNames>
  <calcPr/>
  <extLst>
    <ext uri="GoogleSheetsCustomDataVersion2">
      <go:sheetsCustomData xmlns:go="http://customooxmlschemas.google.com/" r:id="rId10" roundtripDataChecksum="qaP0fqATYWQHYqxPxXMhyH0Vz4gtMyohKmSEO7Gvrz0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18">
      <text>
        <t xml:space="preserve">======
ID#AAAB9waFm28
Ernesto Coloe    (2026-06-17 21:17:45)
Amortizacion ajuste dic + diferencia prestamo nacion REOR</t>
      </text>
    </comment>
  </commentList>
  <extLst>
    <ext uri="GoogleSheetsCustomDataVersion2">
      <go:sheetsCustomData xmlns:go="http://customooxmlschemas.google.com/" r:id="rId1" roundtripDataSignature="AMtx7mip4X+rv6FfIe2uqfavnjyMowrD9Q=="/>
    </ext>
  </extLst>
</comments>
</file>

<file path=xl/sharedStrings.xml><?xml version="1.0" encoding="utf-8"?>
<sst xmlns="http://schemas.openxmlformats.org/spreadsheetml/2006/main" count="122" uniqueCount="113">
  <si>
    <t>PROVINCIA DE SANTA CRUZ</t>
  </si>
  <si>
    <t xml:space="preserve"> ESQUEMA AHORRO - INVERSION - FINANCIAMIENTO </t>
  </si>
  <si>
    <t>Al 31 de Diciembre de 2025 - Acumulado</t>
  </si>
  <si>
    <t>Anexo I - Articulo 7º de la Reglamentación</t>
  </si>
  <si>
    <t>-  En pesos</t>
  </si>
  <si>
    <t>Planilla 1.4</t>
  </si>
  <si>
    <t>Etapa: Pagado</t>
  </si>
  <si>
    <t>ADMINISTRACION PUBLICA NO FINANCIERA</t>
  </si>
  <si>
    <t>CONCEPTO</t>
  </si>
  <si>
    <t>ADMINIST. CENTRAL</t>
  </si>
  <si>
    <t>ORG. DESCENT.</t>
  </si>
  <si>
    <t>INST. DE SEG.
SOCIAL</t>
  </si>
  <si>
    <t>FDOS. FIDUC
Y CTAS. ESP</t>
  </si>
  <si>
    <t>TOTAL</t>
  </si>
  <si>
    <t>(1)</t>
  </si>
  <si>
    <t>(2)</t>
  </si>
  <si>
    <t>(4)</t>
  </si>
  <si>
    <t>(3)</t>
  </si>
  <si>
    <t>(5)=(1+2+3+4)</t>
  </si>
  <si>
    <t>I. INGRESOS CORRIENTES</t>
  </si>
  <si>
    <r>
      <rPr>
        <rFont val="Calibri"/>
        <b/>
        <color theme="1"/>
        <sz val="11.0"/>
      </rPr>
      <t xml:space="preserve">   . </t>
    </r>
    <r>
      <rPr>
        <rFont val="Calibri"/>
        <b/>
        <color theme="1"/>
        <sz val="11.0"/>
        <u/>
      </rPr>
      <t>Tributarios</t>
    </r>
  </si>
  <si>
    <t xml:space="preserve">      - De Orígen Provincial</t>
  </si>
  <si>
    <t xml:space="preserve">      - De Orígen Nacional</t>
  </si>
  <si>
    <r>
      <rPr>
        <rFont val="Calibri"/>
        <b/>
        <color theme="1"/>
        <sz val="11.0"/>
      </rPr>
      <t xml:space="preserve">   . </t>
    </r>
    <r>
      <rPr>
        <rFont val="Calibri"/>
        <b/>
        <color theme="1"/>
        <sz val="11.0"/>
        <u/>
      </rPr>
      <t>Contribuciones a la Seguridad Social</t>
    </r>
  </si>
  <si>
    <r>
      <rPr>
        <rFont val="Calibri"/>
        <b/>
        <color theme="1"/>
        <sz val="11.0"/>
      </rPr>
      <t xml:space="preserve">   . </t>
    </r>
    <r>
      <rPr>
        <rFont val="Calibri"/>
        <b/>
        <color theme="1"/>
        <sz val="11.0"/>
        <u/>
      </rPr>
      <t>No Tributarios</t>
    </r>
  </si>
  <si>
    <t xml:space="preserve">  - Tasas</t>
  </si>
  <si>
    <t xml:space="preserve">  - Derechos</t>
  </si>
  <si>
    <t xml:space="preserve">  - Primas</t>
  </si>
  <si>
    <t xml:space="preserve">  - Regalías</t>
  </si>
  <si>
    <t xml:space="preserve">  - Alquileres</t>
  </si>
  <si>
    <t xml:space="preserve">  - Multas</t>
  </si>
  <si>
    <t xml:space="preserve">  - Otros No Tributarios</t>
  </si>
  <si>
    <r>
      <rPr>
        <rFont val="Calibri"/>
        <b/>
        <color theme="1"/>
        <sz val="11.0"/>
      </rPr>
      <t xml:space="preserve">   . </t>
    </r>
    <r>
      <rPr>
        <rFont val="Calibri"/>
        <b/>
        <color theme="1"/>
        <sz val="11.0"/>
        <u/>
      </rPr>
      <t>Vta.Bienes y Serv.de la Adm.Publ.</t>
    </r>
  </si>
  <si>
    <r>
      <rPr>
        <rFont val="Calibri"/>
        <b/>
        <color theme="1"/>
        <sz val="11.0"/>
      </rPr>
      <t xml:space="preserve">   . </t>
    </r>
    <r>
      <rPr>
        <rFont val="Calibri"/>
        <b/>
        <color theme="1"/>
        <sz val="11.0"/>
        <u/>
      </rPr>
      <t>Rentas de la Propiedad</t>
    </r>
  </si>
  <si>
    <r>
      <rPr>
        <rFont val="Calibri"/>
        <b/>
        <color theme="1"/>
        <sz val="11.0"/>
      </rPr>
      <t xml:space="preserve">   . </t>
    </r>
    <r>
      <rPr>
        <rFont val="Calibri"/>
        <b/>
        <color theme="1"/>
        <sz val="11.0"/>
        <u/>
      </rPr>
      <t>Transferencias Corrientes</t>
    </r>
  </si>
  <si>
    <t>- Al Sector Privado</t>
  </si>
  <si>
    <t>- Al Sector Público</t>
  </si>
  <si>
    <t xml:space="preserve"> -  De Administración Central</t>
  </si>
  <si>
    <t xml:space="preserve">  - Otros Org. Descent.  de la Administración Nacional</t>
  </si>
  <si>
    <t xml:space="preserve">  - Otras Instituciones Públicas No Financieras</t>
  </si>
  <si>
    <t xml:space="preserve"> - Al Sector Externo</t>
  </si>
  <si>
    <t>II. GASTOS CORRIENTES</t>
  </si>
  <si>
    <r>
      <rPr>
        <rFont val="Calibri"/>
        <b/>
        <color theme="1"/>
        <sz val="11.0"/>
      </rPr>
      <t xml:space="preserve">    . </t>
    </r>
    <r>
      <rPr>
        <rFont val="Calibri"/>
        <b/>
        <color theme="1"/>
        <sz val="11.0"/>
        <u/>
      </rPr>
      <t>Gastos de Consumo</t>
    </r>
  </si>
  <si>
    <t xml:space="preserve">       - Remuneraciones</t>
  </si>
  <si>
    <t xml:space="preserve">       - Bienes y Servicios</t>
  </si>
  <si>
    <t xml:space="preserve">       - Otros Gastos</t>
  </si>
  <si>
    <r>
      <rPr>
        <rFont val="Calibri"/>
        <b/>
        <color theme="1"/>
        <sz val="11.0"/>
      </rPr>
      <t xml:space="preserve">    . </t>
    </r>
    <r>
      <rPr>
        <rFont val="Calibri"/>
        <b/>
        <color theme="1"/>
        <sz val="11.0"/>
        <u/>
      </rPr>
      <t>Rentas de la Propiedad</t>
    </r>
  </si>
  <si>
    <t xml:space="preserve">       - Intereses por Deuda</t>
  </si>
  <si>
    <t xml:space="preserve">       - Intereses por Préstamos</t>
  </si>
  <si>
    <t xml:space="preserve">       - Gtos de la Deuda</t>
  </si>
  <si>
    <t xml:space="preserve">       - Arrendamiento de Tierras Y Terrenos</t>
  </si>
  <si>
    <r>
      <rPr>
        <rFont val="Calibri"/>
        <b/>
        <color theme="1"/>
        <sz val="11.0"/>
      </rPr>
      <t xml:space="preserve">    . </t>
    </r>
    <r>
      <rPr>
        <rFont val="Calibri"/>
        <b/>
        <color theme="1"/>
        <sz val="11.0"/>
        <u/>
      </rPr>
      <t>Prestaciones de la Seguridad Social</t>
    </r>
  </si>
  <si>
    <r>
      <rPr>
        <rFont val="Calibri"/>
        <b/>
        <color theme="1"/>
        <sz val="11.0"/>
      </rPr>
      <t xml:space="preserve">    . </t>
    </r>
    <r>
      <rPr>
        <rFont val="Calibri"/>
        <b/>
        <color theme="1"/>
        <sz val="11.0"/>
        <u/>
      </rPr>
      <t>Impuestos Directos</t>
    </r>
  </si>
  <si>
    <r>
      <rPr>
        <rFont val="Calibri"/>
        <b/>
        <color theme="1"/>
        <sz val="11.0"/>
      </rPr>
      <t xml:space="preserve">    . </t>
    </r>
    <r>
      <rPr>
        <rFont val="Calibri"/>
        <b/>
        <color theme="1"/>
        <sz val="11.0"/>
        <u/>
      </rPr>
      <t>Transferencias Corrientes</t>
    </r>
  </si>
  <si>
    <t xml:space="preserve">        - Al Sector Privado</t>
  </si>
  <si>
    <t xml:space="preserve"> - Becas</t>
  </si>
  <si>
    <t xml:space="preserve"> -Ayudas Sociales a Personas</t>
  </si>
  <si>
    <t xml:space="preserve"> -Transferencias a Instituciones de Enseñanza</t>
  </si>
  <si>
    <t xml:space="preserve"> -Transf.para Activ. Cientificas o Académicas</t>
  </si>
  <si>
    <t xml:space="preserve"> -Transf. a Otras Instituc. Culturales y Soc. S/Fines de Lucro</t>
  </si>
  <si>
    <t xml:space="preserve"> - Transferencias a Cooperativas</t>
  </si>
  <si>
    <t xml:space="preserve"> - Transferencias A Empresas Privadas</t>
  </si>
  <si>
    <t xml:space="preserve">        - Al Sector Público</t>
  </si>
  <si>
    <t xml:space="preserve">           . Copartic.Municipios</t>
  </si>
  <si>
    <t xml:space="preserve">           . Otros Aportes a MM.CC.</t>
  </si>
  <si>
    <t xml:space="preserve">           . Otros del Sector Público</t>
  </si>
  <si>
    <t xml:space="preserve">        - Al Sector Externo</t>
  </si>
  <si>
    <t>III. RESULTADO ECONOMICO</t>
  </si>
  <si>
    <t>IV. INGRESOS DE CAPITAL</t>
  </si>
  <si>
    <r>
      <rPr>
        <rFont val="Calibri"/>
        <b/>
        <color theme="1"/>
        <sz val="11.0"/>
      </rPr>
      <t xml:space="preserve">     . </t>
    </r>
    <r>
      <rPr>
        <rFont val="Calibri"/>
        <b/>
        <color theme="1"/>
        <sz val="11.0"/>
        <u/>
      </rPr>
      <t>Recursos Propios de Capital</t>
    </r>
  </si>
  <si>
    <r>
      <rPr>
        <rFont val="Calibri"/>
        <b/>
        <color theme="1"/>
        <sz val="11.0"/>
      </rPr>
      <t xml:space="preserve">     . </t>
    </r>
    <r>
      <rPr>
        <rFont val="Calibri"/>
        <b/>
        <color theme="1"/>
        <sz val="11.0"/>
        <u/>
      </rPr>
      <t>Transferencias de Capital</t>
    </r>
  </si>
  <si>
    <t xml:space="preserve"> - De la Administración Central</t>
  </si>
  <si>
    <t xml:space="preserve"> - De Organismos Descentralizados</t>
  </si>
  <si>
    <t xml:space="preserve"> - De Otras Instituciones Públicas No Financieras</t>
  </si>
  <si>
    <r>
      <rPr>
        <rFont val="Calibri"/>
        <b/>
        <color theme="1"/>
        <sz val="11.0"/>
      </rPr>
      <t xml:space="preserve">     . </t>
    </r>
    <r>
      <rPr>
        <rFont val="Calibri"/>
        <b/>
        <color theme="1"/>
        <sz val="11.0"/>
        <u/>
      </rPr>
      <t>Disminución de la Inversión Financiera</t>
    </r>
  </si>
  <si>
    <t xml:space="preserve"> V. GASTOS DE CAPITAL</t>
  </si>
  <si>
    <r>
      <rPr>
        <rFont val="Calibri"/>
        <b/>
        <color theme="1"/>
        <sz val="11.0"/>
      </rPr>
      <t xml:space="preserve">      . </t>
    </r>
    <r>
      <rPr>
        <rFont val="Calibri"/>
        <b/>
        <color theme="1"/>
        <sz val="11.0"/>
        <u/>
      </rPr>
      <t>Inversión Real Directa</t>
    </r>
  </si>
  <si>
    <r>
      <rPr>
        <rFont val="Calibri"/>
        <b/>
        <color theme="1"/>
        <sz val="11.0"/>
      </rPr>
      <t xml:space="preserve">      . </t>
    </r>
    <r>
      <rPr>
        <rFont val="Calibri"/>
        <b/>
        <color theme="1"/>
        <sz val="11.0"/>
        <u/>
      </rPr>
      <t>Transferencias de Capital</t>
    </r>
  </si>
  <si>
    <t xml:space="preserve">           . Municipios</t>
  </si>
  <si>
    <t xml:space="preserve">           . Otros</t>
  </si>
  <si>
    <r>
      <rPr>
        <rFont val="Calibri"/>
        <b/>
        <color theme="1"/>
        <sz val="11.0"/>
      </rPr>
      <t xml:space="preserve">      . </t>
    </r>
    <r>
      <rPr>
        <rFont val="Calibri"/>
        <b/>
        <color theme="1"/>
        <sz val="11.0"/>
        <u/>
      </rPr>
      <t>Inversión Financiera</t>
    </r>
  </si>
  <si>
    <t xml:space="preserve"> VI. INGRESOS TOTALES (I+IV)</t>
  </si>
  <si>
    <t xml:space="preserve"> VII. GASTOS TOTALES (II+V)</t>
  </si>
  <si>
    <t xml:space="preserve"> VIII. GASTOS PRIMARIOS (VII - Intereses de la Deuda)</t>
  </si>
  <si>
    <t xml:space="preserve"> IX. RESULTADO FINANCIERO PREVIO A FIGURATIV. (VI-VII)</t>
  </si>
  <si>
    <t xml:space="preserve"> X. CONTRIBUCIONES FIGURATIVAS </t>
  </si>
  <si>
    <t xml:space="preserve"> XI. GASTOS  FIGURATIVOS </t>
  </si>
  <si>
    <t xml:space="preserve"> XII. RESULTADO PRIMARIO (VI-VIII)</t>
  </si>
  <si>
    <t>XIII. RESULTADO FINANCIERO  (IX+X-XI)</t>
  </si>
  <si>
    <t>XIV. FUENTES FINANCIERAS</t>
  </si>
  <si>
    <r>
      <rPr>
        <rFont val="Calibri"/>
        <b/>
        <color theme="1"/>
        <sz val="11.0"/>
      </rPr>
      <t xml:space="preserve">     . </t>
    </r>
    <r>
      <rPr>
        <rFont val="Calibri"/>
        <b/>
        <color theme="1"/>
        <sz val="11.0"/>
        <u/>
      </rPr>
      <t>Disminución de la Inversión Financiera</t>
    </r>
  </si>
  <si>
    <t xml:space="preserve">       - Disminucion de fdos anticiclicos</t>
  </si>
  <si>
    <t xml:space="preserve">       - Disminución de Caja y Bancos</t>
  </si>
  <si>
    <t xml:space="preserve">       - Otros</t>
  </si>
  <si>
    <r>
      <rPr>
        <rFont val="Calibri"/>
        <b/>
        <color theme="1"/>
        <sz val="11.0"/>
      </rPr>
      <t xml:space="preserve">     . </t>
    </r>
    <r>
      <rPr>
        <rFont val="Calibri"/>
        <b/>
        <color theme="1"/>
        <sz val="11.0"/>
        <u/>
      </rPr>
      <t>Endeudamiento Público e Increm. de Otros Pasivos</t>
    </r>
  </si>
  <si>
    <t xml:space="preserve">       - Colocación de Títulos Públicos</t>
  </si>
  <si>
    <t xml:space="preserve">       - Obtención de Préstamos de OIC y FFFIR</t>
  </si>
  <si>
    <t xml:space="preserve">       - Asistencia Financiera del Gobierno Nacional</t>
  </si>
  <si>
    <t xml:space="preserve">       - Obtención de Otros Préstamos</t>
  </si>
  <si>
    <t xml:space="preserve">       - Incremento de Otros Pasivos</t>
  </si>
  <si>
    <t xml:space="preserve">     . Contribuciones Figurativas para Aplicaciones Financieras</t>
  </si>
  <si>
    <t>XV. APLICACIONES FINANCIERAS</t>
  </si>
  <si>
    <r>
      <rPr>
        <rFont val="Calibri"/>
        <color theme="1"/>
        <sz val="11.0"/>
      </rPr>
      <t xml:space="preserve">     . </t>
    </r>
    <r>
      <rPr>
        <rFont val="Calibri"/>
        <b/>
        <color theme="1"/>
        <sz val="11.0"/>
        <u/>
      </rPr>
      <t>Inversión Financiera</t>
    </r>
  </si>
  <si>
    <t xml:space="preserve">       - Integración del Fondo Anticiclico</t>
  </si>
  <si>
    <t xml:space="preserve">       - Incremento de Caja y Bancos</t>
  </si>
  <si>
    <t xml:space="preserve"> - Incremento de Otros Documentos a Cobrar a Corto Plazo</t>
  </si>
  <si>
    <r>
      <rPr>
        <rFont val="Calibri"/>
        <color theme="1"/>
        <sz val="11.0"/>
      </rPr>
      <t xml:space="preserve">     . </t>
    </r>
    <r>
      <rPr>
        <rFont val="Calibri"/>
        <b/>
        <color theme="1"/>
        <sz val="11.0"/>
        <u/>
      </rPr>
      <t>Amortiz. Deuda y Disminución Otros Pasivos</t>
    </r>
  </si>
  <si>
    <t xml:space="preserve">       - Amortización de Títulos Públicos</t>
  </si>
  <si>
    <t xml:space="preserve">       - Devolución de Préstamos de Organismos Internacionales</t>
  </si>
  <si>
    <t xml:space="preserve">       - Amortización de la Deuda </t>
  </si>
  <si>
    <t xml:space="preserve"> - Disminución de Otras Cuentas a Pagar a Corto Plazo</t>
  </si>
  <si>
    <t xml:space="preserve">     . Gastos Figurativos para Aplicacines Financieras </t>
  </si>
  <si>
    <t>XVI. OTROS CONCEPTOS NO INFORMADOS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</si>
</sst>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5">
    <font>
      <sz val="10.0"/>
      <color rgb="FF000000"/>
      <name val="Courier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i/>
      <sz val="11.0"/>
      <color theme="1"/>
      <name val="Calibri"/>
    </font>
    <font>
      <i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1" numFmtId="4" xfId="0" applyFont="1" applyNumberFormat="1"/>
    <xf borderId="0" fillId="0" fontId="2" numFmtId="4" xfId="0" applyFont="1" applyNumberFormat="1"/>
    <xf borderId="0" fillId="0" fontId="2" numFmtId="49" xfId="0" applyFont="1" applyNumberFormat="1"/>
    <xf borderId="0" fillId="0" fontId="1" numFmtId="4" xfId="0" applyAlignment="1" applyFont="1" applyNumberFormat="1">
      <alignment horizontal="right"/>
    </xf>
    <xf borderId="0" fillId="0" fontId="3" numFmtId="0" xfId="0" applyAlignment="1" applyFont="1">
      <alignment horizontal="left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1" numFmtId="0" xfId="0" applyBorder="1" applyFont="1"/>
    <xf borderId="6" fillId="0" fontId="1" numFmtId="0" xfId="0" applyAlignment="1" applyBorder="1" applyFont="1">
      <alignment vertical="center"/>
    </xf>
    <xf borderId="7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center" shrinkToFit="0" vertical="center" wrapText="1"/>
    </xf>
    <xf borderId="9" fillId="0" fontId="1" numFmtId="0" xfId="0" applyBorder="1" applyFont="1"/>
    <xf borderId="10" fillId="0" fontId="4" numFmtId="49" xfId="0" applyAlignment="1" applyBorder="1" applyFont="1" applyNumberFormat="1">
      <alignment horizontal="center" vertical="center"/>
    </xf>
    <xf borderId="11" fillId="0" fontId="1" numFmtId="0" xfId="0" applyBorder="1" applyFont="1"/>
    <xf borderId="10" fillId="0" fontId="4" numFmtId="0" xfId="0" applyBorder="1" applyFont="1"/>
    <xf borderId="1" fillId="0" fontId="3" numFmtId="0" xfId="0" applyBorder="1" applyFont="1"/>
    <xf borderId="1" fillId="0" fontId="2" numFmtId="164" xfId="0" applyBorder="1" applyFont="1" applyNumberFormat="1"/>
    <xf borderId="7" fillId="0" fontId="2" numFmtId="0" xfId="0" applyBorder="1" applyFont="1"/>
    <xf borderId="12" fillId="0" fontId="2" numFmtId="164" xfId="0" applyBorder="1" applyFont="1" applyNumberFormat="1"/>
    <xf borderId="12" fillId="2" fontId="2" numFmtId="164" xfId="0" applyBorder="1" applyFill="1" applyFont="1" applyNumberFormat="1"/>
    <xf borderId="8" fillId="0" fontId="2" numFmtId="164" xfId="0" applyBorder="1" applyFont="1" applyNumberFormat="1"/>
    <xf borderId="13" fillId="0" fontId="2" numFmtId="164" xfId="0" applyBorder="1" applyFont="1" applyNumberFormat="1"/>
    <xf borderId="14" fillId="2" fontId="2" numFmtId="164" xfId="0" applyBorder="1" applyFont="1" applyNumberFormat="1"/>
    <xf borderId="15" fillId="0" fontId="2" numFmtId="164" xfId="0" applyBorder="1" applyFont="1" applyNumberFormat="1"/>
    <xf borderId="7" fillId="0" fontId="1" numFmtId="0" xfId="0" applyAlignment="1" applyBorder="1" applyFont="1">
      <alignment horizontal="left"/>
    </xf>
    <xf borderId="13" fillId="0" fontId="1" numFmtId="164" xfId="0" applyBorder="1" applyFont="1" applyNumberFormat="1"/>
    <xf borderId="0" fillId="0" fontId="1" numFmtId="0" xfId="0" applyAlignment="1" applyFont="1">
      <alignment horizontal="left"/>
    </xf>
    <xf borderId="8" fillId="0" fontId="1" numFmtId="164" xfId="0" applyBorder="1" applyFont="1" applyNumberFormat="1"/>
    <xf borderId="11" fillId="0" fontId="2" numFmtId="0" xfId="0" applyBorder="1" applyFont="1"/>
    <xf borderId="16" fillId="0" fontId="2" numFmtId="0" xfId="0" applyBorder="1" applyFont="1"/>
    <xf borderId="17" fillId="0" fontId="2" numFmtId="164" xfId="0" applyBorder="1" applyFont="1" applyNumberFormat="1"/>
    <xf borderId="7" fillId="0" fontId="1" numFmtId="0" xfId="0" applyBorder="1" applyFont="1"/>
    <xf borderId="14" fillId="2" fontId="1" numFmtId="164" xfId="0" applyBorder="1" applyFont="1" applyNumberFormat="1"/>
    <xf borderId="7" fillId="0" fontId="1" numFmtId="0" xfId="0" applyAlignment="1" applyBorder="1" applyFont="1">
      <alignment horizontal="left" vertical="top"/>
    </xf>
    <xf borderId="18" fillId="2" fontId="2" numFmtId="164" xfId="0" applyBorder="1" applyFont="1" applyNumberFormat="1"/>
    <xf borderId="16" fillId="0" fontId="1" numFmtId="0" xfId="0" applyBorder="1" applyFont="1"/>
    <xf borderId="19" fillId="0" fontId="2" numFmtId="164" xfId="0" applyBorder="1" applyFont="1" applyNumberFormat="1"/>
    <xf borderId="2" fillId="0" fontId="3" numFmtId="0" xfId="0" applyBorder="1" applyFont="1"/>
    <xf borderId="10" fillId="0" fontId="2" numFmtId="164" xfId="0" applyBorder="1" applyFont="1" applyNumberFormat="1"/>
    <xf borderId="1" fillId="0" fontId="2" numFmtId="4" xfId="0" applyAlignment="1" applyBorder="1" applyFont="1" applyNumberFormat="1">
      <alignment vertical="center"/>
    </xf>
    <xf borderId="8" fillId="0" fontId="2" numFmtId="4" xfId="0" applyAlignment="1" applyBorder="1" applyFont="1" applyNumberFormat="1">
      <alignment vertical="center"/>
    </xf>
    <xf borderId="15" fillId="0" fontId="2" numFmtId="164" xfId="0" applyAlignment="1" applyBorder="1" applyFont="1" applyNumberFormat="1">
      <alignment vertical="center"/>
    </xf>
    <xf borderId="8" fillId="0" fontId="1" numFmtId="4" xfId="0" applyAlignment="1" applyBorder="1" applyFont="1" applyNumberFormat="1">
      <alignment vertical="center"/>
    </xf>
    <xf borderId="17" fillId="0" fontId="2" numFmtId="164" xfId="0" applyAlignment="1" applyBorder="1" applyFont="1" applyNumberFormat="1">
      <alignment vertical="center"/>
    </xf>
    <xf borderId="8" fillId="0" fontId="1" numFmtId="4" xfId="0" applyAlignment="1" applyBorder="1" applyFont="1" applyNumberFormat="1">
      <alignment horizontal="left" vertical="center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5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66675</xdr:rowOff>
    </xdr:from>
    <xdr:ext cx="4743450" cy="866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dncfp01\direccion\DNCFP\Recursos\Proyrena\Anual\2002\Alt4_Proy2002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10.10.12.43\Compartido_DP\Archivos%20Servidor\Deuda%20Publica%20Consolidada\A&#209;O%202009\deuda%202009.xls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Ksmolej\documentos\Excel\DEUDA\CuadrosDeuda\Deuda%20Largo%20Plazo\Cr&#233;ditos%20Multilaterales\Archivos%20viejos_Nestor\Amortizaci&#243;npor-item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DNCFP\DEUDA\PRESTAMO\Tasas%20de%20Inter&#233;s%20%20para%20%20actualizaciones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10.10.12.43\Compartido_DP\Documentos\Archivos%20Servidor\Deuda%20Publica%20Consolidada\A&#241;o%202008\PROYECCION%20PPTO%202008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Fto_ a partir del impuesto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Fto__a_partir_del_impuesto1"/>
      <sheetName val="Fto__a_partir_del_impuesto2"/>
      <sheetName val="COP_FED1"/>
      <sheetName val="22_PCIAS1"/>
      <sheetName val="Tesoro_Nacional1"/>
      <sheetName val="Fondo_ATN1"/>
      <sheetName val="Coop__Eléct_1"/>
      <sheetName val="C_F_E_E_1"/>
      <sheetName val="Fto__a_partir_del_impuesto3"/>
      <sheetName val="[Alt4_Proy2002.x䕬䍘䱅䔮"/>
      <sheetName val="Alt4_Proy2002"/>
      <sheetName val="Fto__a_partir_del_impuesto4"/>
      <sheetName val="COP_FED2"/>
      <sheetName val="22_PCIAS2"/>
      <sheetName val="Tesoro_Nacional2"/>
      <sheetName val="Fondo_ATN2"/>
      <sheetName val="Coop__Eléct_2"/>
      <sheetName val="C_F_E_E_2"/>
      <sheetName val="Fto__a_partir_del_impuesto5"/>
      <sheetName val="[Alt4_Proy2002_x䕬䍘䱅䔮"/>
      <sheetName val="Stock 30-06-19"/>
      <sheetName val="Stock 31-12-18"/>
      <sheetName val="Gráfico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ATERIA"/>
      <sheetName val="MENU"/>
      <sheetName val="INT."/>
      <sheetName val="FFFIR"/>
      <sheetName val="Ltos"/>
      <sheetName val="Ejec 2009"/>
      <sheetName val="Variac 2009 "/>
      <sheetName val="PLANILLAS"/>
      <sheetName val="Tit escrit"/>
      <sheetName val="PF0 07"/>
      <sheetName val="Ctrls MO"/>
      <sheetName val="PFO 03"/>
      <sheetName val="CTRL. FISCALÍA"/>
      <sheetName val="avales pl 10"/>
      <sheetName val="Ctas. Esp. 29-02-08"/>
      <sheetName val="Ctas. Esp. 31-03-08"/>
      <sheetName val="Ctas. Esp. 30-04-08"/>
      <sheetName val="Ctas. Esp. 31-05-08"/>
      <sheetName val="Ctas. Esp 30-06"/>
      <sheetName val="Ctas. Esp. 31-07"/>
      <sheetName val="Ctas. Esp. 31-08"/>
      <sheetName val="Ctas. Esp. 30-09"/>
      <sheetName val="Ctas. Esp. 31-10"/>
      <sheetName val="0010735-6"/>
      <sheetName val="Ctas. Esp. 30-11"/>
      <sheetName val="Ctas. Esp. 31-12-08"/>
      <sheetName val="Ctas. Esp. 28-02-09"/>
      <sheetName val="Ctas. Esp. 31-03-09"/>
      <sheetName val="Ctas. Esp. 30-04-09"/>
      <sheetName val="Ctas. Esp.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eronave-BAPRO"/>
      <sheetName val="Helicóptero-BAPRO"/>
      <sheetName val="IPV-BAPRO"/>
      <sheetName val="Astillero Rio Santiago"/>
      <sheetName val="Novación- ESEBA"/>
      <sheetName val="Vialidad-BID"/>
      <sheetName val="Corfo-BID"/>
      <sheetName val="Corfo"/>
      <sheetName val="D.Arquitectura-BID"/>
      <sheetName val="D.Hidráulica-BID"/>
      <sheetName val="AGOSBA-BID"/>
      <sheetName val="Proy.ENOHSa"/>
      <sheetName val="SPAR-BID 31-12-98"/>
      <sheetName val="SPAR-BID 31-03-99"/>
      <sheetName val="PSF-BID-BIRF"/>
      <sheetName val="PSF-BIRF-3280"/>
      <sheetName val="PSF-BID-619"/>
      <sheetName val="PSF-BIRF-3877"/>
      <sheetName val="PFM-BIRF-2920"/>
      <sheetName val="PFM-BIRF-3860"/>
      <sheetName val="PFM-BID-830 y 932"/>
      <sheetName val="PFM-conjunto"/>
      <sheetName val="PFM-BID-BIRF"/>
      <sheetName val="PFM-BID-al-31-12-97"/>
      <sheetName val="PFM-BID-al-30-6-98"/>
      <sheetName val="PFM-BID-al-30-9-98"/>
      <sheetName val="PFM-BID-al-30-11-98"/>
      <sheetName val="PFM-BID-al-31-12-98"/>
      <sheetName val="PFM-BID-al-31-03-99"/>
      <sheetName val="PFM-BID-al-30-6-99"/>
      <sheetName val="PRISE (DGE)-BID"/>
      <sheetName val="Prodymes I (DGE)-BID"/>
      <sheetName val="Prodymes III (DGE)-BID"/>
      <sheetName val="Rio Reconquista-BID"/>
      <sheetName val="Rio Reconq-BIDcalendario modifi"/>
      <sheetName val="PAREFF-BID 12-98"/>
      <sheetName val="PAREFF-BID 03-99"/>
      <sheetName val="PRESSAL-BIRF"/>
      <sheetName val="Banco Arabe Español"/>
      <sheetName val="Banco Exterior de España"/>
      <sheetName val="Ins. Centrale-MOSP"/>
      <sheetName val="ICO"/>
      <sheetName val="BOCONBA"/>
      <sheetName val="Credit Lyonnais"/>
      <sheetName val="Swift Armour-Ley 11638"/>
      <sheetName val="BHN-IPV"/>
      <sheetName val="IPV (Wilde)-BH"/>
      <sheetName val="Prov. Ministerio Prod."/>
      <sheetName val="BH-Titulización(Res 1720)"/>
      <sheetName val="Unidad Ejecutora G.B."/>
      <sheetName val="IPV_BAPRO"/>
      <sheetName val="Astillero_Rio_Santiago"/>
      <sheetName val="Novación-_ESEBA"/>
      <sheetName val="D_Arquitectura-BID"/>
      <sheetName val="D_Hidráulica-BID"/>
      <sheetName val="Proy_ENOHSa"/>
      <sheetName val="SPAR-BID_31-12-98"/>
      <sheetName val="SPAR-BID_31-03-99"/>
      <sheetName val="PFM-BID-830_y_932"/>
      <sheetName val="PRISE_(DGE)-BID"/>
      <sheetName val="Prodymes_I_(DGE)-BID"/>
      <sheetName val="Prodymes_III_(DGE)-BID"/>
      <sheetName val="Rio_Reconquista-BID"/>
      <sheetName val="Rio_Reconq-BIDcalendario_modifi"/>
      <sheetName val="PAREFF-BID_12-98"/>
      <sheetName val="PAREFF-BID_03-99"/>
      <sheetName val="Banco_Arabe_Español"/>
      <sheetName val="Banco_Exterior_de_España"/>
      <sheetName val="Ins__Centrale-MOSP"/>
      <sheetName val="Credit_Lyonnais"/>
      <sheetName val="Swift_Armour-Ley_11638"/>
      <sheetName val="IPV_(Wilde)-BH"/>
      <sheetName val="Prov__Ministerio_Prod_"/>
      <sheetName val="BH-Titulización(Res_1720)"/>
      <sheetName val="Unidad_Ejecutora_G_B_"/>
      <sheetName val="Astillero_Rio_Santiago1"/>
      <sheetName val="Novación-_ESEBA1"/>
      <sheetName val="D_Arquitectura-BID1"/>
      <sheetName val="D_Hidráulica-BID1"/>
      <sheetName val="Proy_ENOHSa1"/>
      <sheetName val="SPAR-BID_31-12-981"/>
      <sheetName val="SPAR-BID_31-03-991"/>
      <sheetName val="PFM-BID-830_y_9321"/>
      <sheetName val="PRISE_(DGE)-BID1"/>
      <sheetName val="Prodymes_I_(DGE)-BID1"/>
      <sheetName val="Prodymes_III_(DGE)-BID1"/>
      <sheetName val="Rio_Reconquista-BID1"/>
      <sheetName val="Rio_Reconq-BIDcalendario_modif1"/>
      <sheetName val="PAREFF-BID_12-981"/>
      <sheetName val="PAREFF-BID_03-991"/>
      <sheetName val="Banco_Arabe_Español1"/>
      <sheetName val="Banco_Exterior_de_España1"/>
      <sheetName val="Ins__Centrale-MOSP1"/>
      <sheetName val="Credit_Lyonnais1"/>
      <sheetName val="Swift_Armour-Ley_116381"/>
      <sheetName val="IPV_(Wilde)-BH1"/>
      <sheetName val="Prov__Ministerio_Prod_1"/>
      <sheetName val="BH-Titulización(Res_1720)1"/>
      <sheetName val="Unidad_Ejecutora_G_B_1"/>
      <sheetName val="PAREFF-Nuevo Cronog"/>
      <sheetName val="Amortizaciónpor-item"/>
      <sheetName val="#¡REF"/>
      <sheetName val=""/>
      <sheetName val="Astillero_Rio_Santiago2"/>
      <sheetName val="Novación-_ESEBA2"/>
      <sheetName val="D_Arquitectura-BID2"/>
      <sheetName val="D_Hidráulica-BID2"/>
      <sheetName val="Proy_ENOHSa2"/>
      <sheetName val="SPAR-BID_31-12-982"/>
      <sheetName val="SPAR-BID_31-03-992"/>
      <sheetName val="PFM-BID-830_y_9322"/>
      <sheetName val="PRISE_(DGE)-BID2"/>
      <sheetName val="Prodymes_I_(DGE)-BID2"/>
      <sheetName val="Prodymes_III_(DGE)-BID2"/>
      <sheetName val="Rio_Reconquista-BID2"/>
      <sheetName val="Rio_Reconq-BIDcalendario_modif2"/>
      <sheetName val="PAREFF-BID_12-982"/>
      <sheetName val="PAREFF-BID_03-992"/>
      <sheetName val="Banco_Arabe_Español2"/>
      <sheetName val="Banco_Exterior_de_España2"/>
      <sheetName val="Ins__Centrale-MOSP2"/>
      <sheetName val="Credit_Lyonnais2"/>
      <sheetName val="Swift_Armour-Ley_116382"/>
      <sheetName val="IPV_(Wilde)-BH2"/>
      <sheetName val="Prov__Ministerio_Prod_2"/>
      <sheetName val="BH-Titulización(Res_1720)2"/>
      <sheetName val="Unidad_Ejecutora_G_B_2"/>
      <sheetName val="PAREFF-Nuevo_Crono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Tasas"/>
      <sheetName val="IPC e IPM"/>
      <sheetName val="CER y Tipo Cambio"/>
      <sheetName val="Comparativo"/>
      <sheetName val="Nueva Proyeccion"/>
      <sheetName val="Metodología"/>
      <sheetName val="CER 03 = 42%"/>
      <sheetName val="Monedas"/>
      <sheetName val="CER y TC nuevos 5-6-03"/>
      <sheetName val="BASE AL 04-06"/>
      <sheetName val="Base al 16-7-03"/>
      <sheetName val="Base al 28-7-03"/>
      <sheetName val="Base al  5-8-03"/>
      <sheetName val="Lag del CER"/>
      <sheetName val="Tasas de Interés  para  actuali"/>
      <sheetName val="F.F.D.P."/>
      <sheetName val="Buenos Aires"/>
      <sheetName val="Hoja2"/>
      <sheetName val="DIAS"/>
      <sheetName val="LIBOR"/>
      <sheetName val=""/>
      <sheetName val="Hoja1"/>
      <sheetName val="CER y Tipo Cambio 24-6"/>
      <sheetName val="#REF"/>
      <sheetName val="CER y Tipo Cambio (2)"/>
      <sheetName val="CER y Tipo Cambio (3)"/>
      <sheetName val="Tasas IFIS"/>
      <sheetName val="CER y Tipo Cambio vieja"/>
      <sheetName val="IPC_e_IPM"/>
      <sheetName val="CER_y_Tipo_Cambio"/>
      <sheetName val="Nueva_Proyeccion"/>
      <sheetName val="CER_03_=_42%"/>
      <sheetName val="CER_y_TC_nuevos_5-6-03"/>
      <sheetName val="BASE_AL_04-06"/>
      <sheetName val="Base_al_16-7-03"/>
      <sheetName val="Base_al_28-7-03"/>
      <sheetName val="Base_al__5-8-03"/>
      <sheetName val="Lag_del_CER"/>
      <sheetName val="Tasas_de_Interés__para__actuali"/>
      <sheetName val="F_F_D_P_"/>
      <sheetName val="Buenos_Aires"/>
      <sheetName val="CER_y_Tipo_Cambio_24-6"/>
      <sheetName val="CER_y_Tipo_Cambio_(2)"/>
      <sheetName val="CER_y_Tipo_Cambio_(3)"/>
      <sheetName val="Tasas_IFIS"/>
      <sheetName val="CER_y_Tipo_Cambio_vieja"/>
      <sheetName val="IPC_e_IPM1"/>
      <sheetName val="CER_y_Tipo_Cambio1"/>
      <sheetName val="Nueva_Proyeccion1"/>
      <sheetName val="CER_03_=_42%1"/>
      <sheetName val="CER_y_TC_nuevos_5-6-031"/>
      <sheetName val="BASE_AL_04-061"/>
      <sheetName val="Base_al_16-7-031"/>
      <sheetName val="Base_al_28-7-031"/>
      <sheetName val="Base_al__5-8-031"/>
      <sheetName val="Lag_del_CER1"/>
      <sheetName val="Tasas_de_Interés__para__actual1"/>
      <sheetName val="F_F_D_P_1"/>
      <sheetName val="Buenos_Aires1"/>
      <sheetName val="CER_y_Tipo_Cambio_24-61"/>
      <sheetName val="CER_y_Tipo_Cambio_(2)1"/>
      <sheetName val="CER_y_Tipo_Cambio_(3)1"/>
      <sheetName val="Tasas_IFIS1"/>
      <sheetName val="CER_y_Tipo_Cambio_vieja1"/>
      <sheetName val="CER y Tipo J171Cambio"/>
      <sheetName val="CER E95y Tipo Cambio"/>
      <sheetName val="CER E95|y Tipo Camb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RF P-9 CUOTAS (2010)"/>
      <sheetName val="Datos"/>
      <sheetName val="CER"/>
      <sheetName val="Lim.Res-Fisc 10"/>
      <sheetName val="Lim.Res-Fisc 09"/>
      <sheetName val="TOTAL$ con rec iapv 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  <sheetName val="2026"/>
      <sheetName val="2027"/>
      <sheetName val="2028"/>
      <sheetName val="2029"/>
      <sheetName val="2030"/>
      <sheetName val="internacionales BID"/>
      <sheetName val="INTERNACIONALES BI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ourier"/>
        <a:ea typeface="Courier"/>
        <a:cs typeface="Courier"/>
      </a:majorFont>
      <a:minorFont>
        <a:latin typeface="Courier"/>
        <a:ea typeface="Courier"/>
        <a:cs typeface="Courie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showGridLines="0" workbookViewId="0">
      <pane ySplit="17.0" topLeftCell="A18" activePane="bottomLeft" state="frozen"/>
      <selection activeCell="B19" sqref="B19" pane="bottomLeft"/>
    </sheetView>
  </sheetViews>
  <sheetFormatPr customHeight="1" defaultColWidth="12.63" defaultRowHeight="15.0"/>
  <cols>
    <col customWidth="1" min="1" max="1" width="64.38"/>
    <col customWidth="1" min="2" max="2" width="22.75"/>
    <col customWidth="1" min="3" max="4" width="23.25"/>
    <col customWidth="1" min="5" max="5" width="19.0"/>
    <col customWidth="1" min="6" max="6" width="21.25"/>
    <col customWidth="1" min="7" max="7" width="22.5"/>
    <col customWidth="1" min="8" max="8" width="16.0"/>
    <col customWidth="1" min="9" max="24" width="11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>
      <c r="A6" s="2" t="s"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>
      <c r="A7" s="2" t="s">
        <v>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>
      <c r="A8" s="2" t="s">
        <v>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>
      <c r="A9" s="3"/>
      <c r="B9" s="4"/>
      <c r="C9" s="5"/>
      <c r="D9" s="5"/>
      <c r="E9" s="5"/>
      <c r="F9" s="5"/>
      <c r="G9" s="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>
      <c r="A10" s="3"/>
      <c r="B10" s="4"/>
      <c r="C10" s="5"/>
      <c r="D10" s="5"/>
      <c r="E10" s="5"/>
      <c r="F10" s="5" t="s">
        <v>3</v>
      </c>
      <c r="G10" s="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>
      <c r="A11" s="6" t="s">
        <v>4</v>
      </c>
      <c r="B11" s="4"/>
      <c r="C11" s="4"/>
      <c r="D11" s="4"/>
      <c r="E11" s="4"/>
      <c r="F11" s="4"/>
      <c r="G11" s="7" t="s">
        <v>5</v>
      </c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>
      <c r="A12" s="8" t="s">
        <v>6</v>
      </c>
      <c r="B12" s="4"/>
      <c r="C12" s="4"/>
      <c r="D12" s="4"/>
      <c r="E12" s="4"/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>
      <c r="A13" s="8"/>
      <c r="B13" s="4"/>
      <c r="C13" s="4"/>
      <c r="D13" s="4"/>
      <c r="E13" s="4"/>
      <c r="F13" s="4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24.0" customHeight="1">
      <c r="A14" s="9" t="s">
        <v>0</v>
      </c>
      <c r="B14" s="10" t="s">
        <v>7</v>
      </c>
      <c r="C14" s="11"/>
      <c r="D14" s="11"/>
      <c r="E14" s="11"/>
      <c r="F14" s="11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13"/>
      <c r="B15" s="14"/>
      <c r="C15" s="14"/>
      <c r="D15" s="14"/>
      <c r="E15" s="14"/>
      <c r="F15" s="14"/>
      <c r="G15" s="1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15" t="s">
        <v>8</v>
      </c>
      <c r="B16" s="16" t="s">
        <v>9</v>
      </c>
      <c r="C16" s="16" t="s">
        <v>10</v>
      </c>
      <c r="D16" s="16" t="s">
        <v>11</v>
      </c>
      <c r="E16" s="16" t="s">
        <v>12</v>
      </c>
      <c r="F16" s="16" t="s">
        <v>11</v>
      </c>
      <c r="G16" s="16" t="s">
        <v>13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7"/>
      <c r="B17" s="18" t="s">
        <v>14</v>
      </c>
      <c r="C17" s="18" t="s">
        <v>15</v>
      </c>
      <c r="D17" s="18" t="s">
        <v>16</v>
      </c>
      <c r="E17" s="18" t="s">
        <v>17</v>
      </c>
      <c r="F17" s="18" t="s">
        <v>16</v>
      </c>
      <c r="G17" s="18" t="s">
        <v>18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19"/>
      <c r="B18" s="20"/>
      <c r="C18" s="20"/>
      <c r="D18" s="20"/>
      <c r="E18" s="20"/>
      <c r="F18" s="20"/>
      <c r="G18" s="2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20.25" customHeight="1">
      <c r="A19" s="21" t="s">
        <v>19</v>
      </c>
      <c r="B19" s="22">
        <f t="shared" ref="B19:E19" si="1">+B20+B23+B24+B32+B33+B34</f>
        <v>1840536573446</v>
      </c>
      <c r="C19" s="22">
        <f t="shared" si="1"/>
        <v>56812917284</v>
      </c>
      <c r="D19" s="22">
        <f t="shared" si="1"/>
        <v>417902057698</v>
      </c>
      <c r="E19" s="22">
        <f t="shared" si="1"/>
        <v>0</v>
      </c>
      <c r="F19" s="22"/>
      <c r="G19" s="22">
        <f t="shared" ref="G19:G74" si="3">+B19+C19+D19</f>
        <v>2315251548428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>
      <c r="A20" s="23" t="s">
        <v>20</v>
      </c>
      <c r="B20" s="24">
        <f t="shared" ref="B20:E20" si="2">+B21+B22</f>
        <v>1150910441287</v>
      </c>
      <c r="C20" s="24">
        <f t="shared" si="2"/>
        <v>32849607727</v>
      </c>
      <c r="D20" s="24">
        <f t="shared" si="2"/>
        <v>81653212987</v>
      </c>
      <c r="E20" s="24">
        <f t="shared" si="2"/>
        <v>0</v>
      </c>
      <c r="F20" s="24"/>
      <c r="G20" s="25">
        <f t="shared" si="3"/>
        <v>1265413262001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23" t="s">
        <v>21</v>
      </c>
      <c r="B21" s="26">
        <v>2.9424258897E11</v>
      </c>
      <c r="C21" s="26">
        <v>6.577641861E9</v>
      </c>
      <c r="D21" s="26">
        <v>7.5199875742E10</v>
      </c>
      <c r="E21" s="26">
        <v>0.0</v>
      </c>
      <c r="F21" s="26"/>
      <c r="G21" s="26">
        <f t="shared" si="3"/>
        <v>376020106573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23" t="s">
        <v>22</v>
      </c>
      <c r="B22" s="26">
        <v>8.56667852317E11</v>
      </c>
      <c r="C22" s="26">
        <v>2.6271965866E10</v>
      </c>
      <c r="D22" s="26">
        <v>6.453337245E9</v>
      </c>
      <c r="E22" s="26">
        <v>0.0</v>
      </c>
      <c r="F22" s="26"/>
      <c r="G22" s="26">
        <f t="shared" si="3"/>
        <v>889393155428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23" t="s">
        <v>23</v>
      </c>
      <c r="B23" s="27">
        <v>0.0</v>
      </c>
      <c r="C23" s="27">
        <v>4.176093394E9</v>
      </c>
      <c r="D23" s="27">
        <v>3.35487031555E11</v>
      </c>
      <c r="E23" s="27">
        <v>0.0</v>
      </c>
      <c r="F23" s="27"/>
      <c r="G23" s="28">
        <f t="shared" si="3"/>
        <v>339663124949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23" t="s">
        <v>24</v>
      </c>
      <c r="B24" s="29">
        <f t="shared" ref="B24:D24" si="4">+B25+B26+B27+B28+B29+B30+B31</f>
        <v>581483836818</v>
      </c>
      <c r="C24" s="29">
        <f t="shared" si="4"/>
        <v>13497733781</v>
      </c>
      <c r="D24" s="29">
        <f t="shared" si="4"/>
        <v>761813156</v>
      </c>
      <c r="E24" s="29">
        <f>+E25+E26+E27+E28+E29+E30</f>
        <v>0</v>
      </c>
      <c r="F24" s="29"/>
      <c r="G24" s="29">
        <f t="shared" si="3"/>
        <v>595743383755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30" t="s">
        <v>25</v>
      </c>
      <c r="B25" s="31">
        <v>1.3618317793E10</v>
      </c>
      <c r="C25" s="31">
        <v>9.5335589E8</v>
      </c>
      <c r="D25" s="31">
        <v>8.9364382E7</v>
      </c>
      <c r="E25" s="31">
        <v>0.0</v>
      </c>
      <c r="F25" s="31"/>
      <c r="G25" s="31">
        <f t="shared" si="3"/>
        <v>14661038065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32" t="s">
        <v>26</v>
      </c>
      <c r="B26" s="33">
        <v>3.8167195882E10</v>
      </c>
      <c r="C26" s="33">
        <v>6.257726716E9</v>
      </c>
      <c r="D26" s="33"/>
      <c r="E26" s="33">
        <v>0.0</v>
      </c>
      <c r="F26" s="33"/>
      <c r="G26" s="33">
        <f t="shared" si="3"/>
        <v>44424922598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32" t="s">
        <v>27</v>
      </c>
      <c r="B27" s="33"/>
      <c r="C27" s="33">
        <v>5.986412369E9</v>
      </c>
      <c r="D27" s="33"/>
      <c r="E27" s="33">
        <v>0.0</v>
      </c>
      <c r="F27" s="33"/>
      <c r="G27" s="33">
        <f t="shared" si="3"/>
        <v>5986412369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32" t="s">
        <v>28</v>
      </c>
      <c r="B28" s="33">
        <v>4.03983243318E11</v>
      </c>
      <c r="C28" s="33"/>
      <c r="D28" s="33"/>
      <c r="E28" s="33">
        <v>0.0</v>
      </c>
      <c r="F28" s="33"/>
      <c r="G28" s="33">
        <f t="shared" si="3"/>
        <v>403983243318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32" t="s">
        <v>29</v>
      </c>
      <c r="B29" s="33">
        <v>4236052.0</v>
      </c>
      <c r="C29" s="33"/>
      <c r="D29" s="33"/>
      <c r="E29" s="33">
        <v>0.0</v>
      </c>
      <c r="F29" s="33"/>
      <c r="G29" s="33">
        <f t="shared" si="3"/>
        <v>4236052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32" t="s">
        <v>30</v>
      </c>
      <c r="B30" s="33"/>
      <c r="C30" s="33"/>
      <c r="D30" s="33"/>
      <c r="E30" s="33">
        <v>0.0</v>
      </c>
      <c r="F30" s="33"/>
      <c r="G30" s="33">
        <f t="shared" si="3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32" t="s">
        <v>31</v>
      </c>
      <c r="B31" s="33">
        <v>1.25710843773E11</v>
      </c>
      <c r="C31" s="33">
        <v>3.00238806E8</v>
      </c>
      <c r="D31" s="33">
        <v>6.72448774E8</v>
      </c>
      <c r="E31" s="33"/>
      <c r="F31" s="33"/>
      <c r="G31" s="33">
        <f t="shared" si="3"/>
        <v>126683531353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23" t="s">
        <v>32</v>
      </c>
      <c r="B32" s="29">
        <v>4.1556381927E10</v>
      </c>
      <c r="C32" s="29">
        <v>1.084019341E9</v>
      </c>
      <c r="D32" s="29">
        <v>0.0</v>
      </c>
      <c r="E32" s="29">
        <v>0.0</v>
      </c>
      <c r="F32" s="29"/>
      <c r="G32" s="29">
        <f t="shared" si="3"/>
        <v>42640401268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23" t="s">
        <v>33</v>
      </c>
      <c r="B33" s="29">
        <v>5.5105949601E10</v>
      </c>
      <c r="C33" s="29">
        <v>5463041.0</v>
      </c>
      <c r="D33" s="29">
        <v>0.0</v>
      </c>
      <c r="E33" s="29">
        <v>0.0</v>
      </c>
      <c r="F33" s="29"/>
      <c r="G33" s="29">
        <f t="shared" si="3"/>
        <v>55111412642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23" t="s">
        <v>34</v>
      </c>
      <c r="B34" s="29">
        <f t="shared" ref="B34:E34" si="5">+B36+B35+B40</f>
        <v>11479963813</v>
      </c>
      <c r="C34" s="29">
        <f t="shared" si="5"/>
        <v>5200000000</v>
      </c>
      <c r="D34" s="29">
        <f t="shared" si="5"/>
        <v>0</v>
      </c>
      <c r="E34" s="29">
        <f t="shared" si="5"/>
        <v>0</v>
      </c>
      <c r="F34" s="29"/>
      <c r="G34" s="29">
        <f t="shared" si="3"/>
        <v>16679963813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34" t="s">
        <v>35</v>
      </c>
      <c r="B35" s="26">
        <v>0.0</v>
      </c>
      <c r="C35" s="26">
        <v>0.0</v>
      </c>
      <c r="D35" s="26">
        <v>0.0</v>
      </c>
      <c r="E35" s="26">
        <v>0.0</v>
      </c>
      <c r="F35" s="26"/>
      <c r="G35" s="26">
        <f t="shared" si="3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34" t="s">
        <v>36</v>
      </c>
      <c r="B36" s="26">
        <f t="shared" ref="B36:E36" si="6">+B37+B38+B39</f>
        <v>11479963813</v>
      </c>
      <c r="C36" s="26">
        <f t="shared" si="6"/>
        <v>5200000000</v>
      </c>
      <c r="D36" s="26">
        <f t="shared" si="6"/>
        <v>0</v>
      </c>
      <c r="E36" s="26">
        <f t="shared" si="6"/>
        <v>0</v>
      </c>
      <c r="F36" s="26"/>
      <c r="G36" s="26">
        <f t="shared" si="3"/>
        <v>16679963813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9" t="s">
        <v>37</v>
      </c>
      <c r="B37" s="26">
        <v>1.1221852167E10</v>
      </c>
      <c r="C37" s="26">
        <v>5.0E9</v>
      </c>
      <c r="D37" s="26">
        <v>0.0</v>
      </c>
      <c r="E37" s="26">
        <v>0.0</v>
      </c>
      <c r="F37" s="26"/>
      <c r="G37" s="26">
        <f t="shared" si="3"/>
        <v>16221852167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9" t="s">
        <v>38</v>
      </c>
      <c r="B38" s="26">
        <v>1.44981342E8</v>
      </c>
      <c r="C38" s="26"/>
      <c r="D38" s="26">
        <v>0.0</v>
      </c>
      <c r="E38" s="26">
        <v>0.0</v>
      </c>
      <c r="F38" s="26"/>
      <c r="G38" s="26">
        <f t="shared" si="3"/>
        <v>144981342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9" t="s">
        <v>39</v>
      </c>
      <c r="B39" s="26">
        <v>1.13130304E8</v>
      </c>
      <c r="C39" s="26">
        <v>2.0E8</v>
      </c>
      <c r="D39" s="26"/>
      <c r="E39" s="26">
        <v>0.0</v>
      </c>
      <c r="F39" s="26"/>
      <c r="G39" s="26">
        <f t="shared" si="3"/>
        <v>313130304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35" t="s">
        <v>40</v>
      </c>
      <c r="B40" s="26"/>
      <c r="C40" s="26"/>
      <c r="D40" s="26"/>
      <c r="E40" s="26"/>
      <c r="F40" s="26"/>
      <c r="G40" s="26">
        <f t="shared" si="3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21" t="s">
        <v>41</v>
      </c>
      <c r="B41" s="22">
        <f t="shared" ref="B41:E41" si="7">+B42+B46+B51+B52+B53</f>
        <v>1638210385912</v>
      </c>
      <c r="C41" s="22">
        <f t="shared" si="7"/>
        <v>50112540338</v>
      </c>
      <c r="D41" s="22">
        <f t="shared" si="7"/>
        <v>687509949994</v>
      </c>
      <c r="E41" s="22">
        <f t="shared" si="7"/>
        <v>0</v>
      </c>
      <c r="F41" s="22"/>
      <c r="G41" s="22">
        <f t="shared" si="3"/>
        <v>2375832876244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23" t="s">
        <v>42</v>
      </c>
      <c r="B42" s="36">
        <f t="shared" ref="B42:E42" si="8">+B43+B44+B45</f>
        <v>1207411933888</v>
      </c>
      <c r="C42" s="36">
        <f t="shared" si="8"/>
        <v>50008283421</v>
      </c>
      <c r="D42" s="36">
        <f t="shared" si="8"/>
        <v>6417681113</v>
      </c>
      <c r="E42" s="36">
        <f t="shared" si="8"/>
        <v>0</v>
      </c>
      <c r="F42" s="36"/>
      <c r="G42" s="36">
        <f t="shared" si="3"/>
        <v>1263837898422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37" t="s">
        <v>43</v>
      </c>
      <c r="B43" s="33">
        <v>1.113060716387E12</v>
      </c>
      <c r="C43" s="33">
        <v>4.1177382742E10</v>
      </c>
      <c r="D43" s="33">
        <v>5.913952956E9</v>
      </c>
      <c r="E43" s="33">
        <v>0.0</v>
      </c>
      <c r="F43" s="33"/>
      <c r="G43" s="33">
        <f t="shared" si="3"/>
        <v>1160152052085</v>
      </c>
      <c r="H43" s="4">
        <v>2.32092731055E9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37" t="s">
        <v>44</v>
      </c>
      <c r="B44" s="33">
        <v>9.435060189E10</v>
      </c>
      <c r="C44" s="33">
        <v>8.830900679E9</v>
      </c>
      <c r="D44" s="33">
        <v>5.03728157E8</v>
      </c>
      <c r="E44" s="33">
        <v>0.0</v>
      </c>
      <c r="F44" s="33"/>
      <c r="G44" s="33">
        <f t="shared" si="3"/>
        <v>103685230726</v>
      </c>
      <c r="H44" s="4">
        <v>1.3408110745E8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37" t="s">
        <v>45</v>
      </c>
      <c r="B45" s="33">
        <v>615611.0</v>
      </c>
      <c r="C45" s="33">
        <v>0.0</v>
      </c>
      <c r="D45" s="33"/>
      <c r="E45" s="33">
        <v>0.0</v>
      </c>
      <c r="F45" s="33"/>
      <c r="G45" s="33">
        <f t="shared" si="3"/>
        <v>615611</v>
      </c>
      <c r="H45" s="4">
        <v>1.01712328767E9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23" t="s">
        <v>46</v>
      </c>
      <c r="B46" s="36">
        <f t="shared" ref="B46:E46" si="9">SUM(B47:B50)</f>
        <v>4271422234</v>
      </c>
      <c r="C46" s="36">
        <f t="shared" si="9"/>
        <v>0</v>
      </c>
      <c r="D46" s="36">
        <f t="shared" si="9"/>
        <v>0</v>
      </c>
      <c r="E46" s="36">
        <f t="shared" si="9"/>
        <v>0</v>
      </c>
      <c r="F46" s="36"/>
      <c r="G46" s="36">
        <f t="shared" si="3"/>
        <v>4271422234</v>
      </c>
      <c r="H46" s="4">
        <f>SUM(H44:H45)</f>
        <v>1151204395</v>
      </c>
      <c r="I46" s="1">
        <v>1.15120439512E9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37" t="s">
        <v>47</v>
      </c>
      <c r="B47" s="38">
        <f>861904593+H46</f>
        <v>2013108988</v>
      </c>
      <c r="C47" s="31">
        <v>0.0</v>
      </c>
      <c r="D47" s="31">
        <v>0.0</v>
      </c>
      <c r="E47" s="31">
        <v>0.0</v>
      </c>
      <c r="F47" s="31"/>
      <c r="G47" s="31">
        <f t="shared" si="3"/>
        <v>2013108988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37" t="s">
        <v>48</v>
      </c>
      <c r="B48" s="33">
        <f>2258313246</f>
        <v>2258313246</v>
      </c>
      <c r="C48" s="33">
        <v>0.0</v>
      </c>
      <c r="D48" s="33">
        <v>0.0</v>
      </c>
      <c r="E48" s="33">
        <v>0.0</v>
      </c>
      <c r="F48" s="33"/>
      <c r="G48" s="33">
        <f t="shared" si="3"/>
        <v>2258313246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37" t="s">
        <v>49</v>
      </c>
      <c r="B49" s="33">
        <v>0.0</v>
      </c>
      <c r="C49" s="33">
        <v>0.0</v>
      </c>
      <c r="D49" s="33">
        <v>0.0</v>
      </c>
      <c r="E49" s="33">
        <v>0.0</v>
      </c>
      <c r="F49" s="33"/>
      <c r="G49" s="33">
        <f t="shared" si="3"/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39" t="s">
        <v>50</v>
      </c>
      <c r="B50" s="33">
        <v>0.0</v>
      </c>
      <c r="C50" s="33">
        <v>0.0</v>
      </c>
      <c r="D50" s="33">
        <v>0.0</v>
      </c>
      <c r="E50" s="33">
        <v>0.0</v>
      </c>
      <c r="F50" s="33"/>
      <c r="G50" s="33">
        <f t="shared" si="3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23" t="s">
        <v>51</v>
      </c>
      <c r="B51" s="29">
        <v>3.139837436E9</v>
      </c>
      <c r="C51" s="29"/>
      <c r="D51" s="29">
        <v>6.81078705581E11</v>
      </c>
      <c r="E51" s="29">
        <v>0.0</v>
      </c>
      <c r="F51" s="29"/>
      <c r="G51" s="29">
        <f t="shared" si="3"/>
        <v>684218543017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23" t="s">
        <v>52</v>
      </c>
      <c r="B52" s="36">
        <v>7.6872515E7</v>
      </c>
      <c r="C52" s="36">
        <v>1.04256917E8</v>
      </c>
      <c r="D52" s="36">
        <v>1.0015547E7</v>
      </c>
      <c r="E52" s="36">
        <v>0.0</v>
      </c>
      <c r="F52" s="36"/>
      <c r="G52" s="36">
        <f t="shared" si="3"/>
        <v>191144979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23" t="s">
        <v>53</v>
      </c>
      <c r="B53" s="36">
        <f t="shared" ref="B53:E53" si="10">+B54+B62+B66</f>
        <v>423310319839</v>
      </c>
      <c r="C53" s="36">
        <f t="shared" si="10"/>
        <v>0</v>
      </c>
      <c r="D53" s="36">
        <f t="shared" si="10"/>
        <v>3547753</v>
      </c>
      <c r="E53" s="36">
        <f t="shared" si="10"/>
        <v>0</v>
      </c>
      <c r="F53" s="36"/>
      <c r="G53" s="36">
        <f t="shared" si="3"/>
        <v>423313867592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23" t="s">
        <v>54</v>
      </c>
      <c r="B54" s="26">
        <f t="shared" ref="B54:F54" si="11">SUM(B55:B61)</f>
        <v>80197102260</v>
      </c>
      <c r="C54" s="26">
        <f t="shared" si="11"/>
        <v>0</v>
      </c>
      <c r="D54" s="26">
        <f t="shared" si="11"/>
        <v>3547753</v>
      </c>
      <c r="E54" s="26">
        <f t="shared" si="11"/>
        <v>0</v>
      </c>
      <c r="F54" s="26">
        <f t="shared" si="11"/>
        <v>0</v>
      </c>
      <c r="G54" s="40">
        <f t="shared" si="3"/>
        <v>80200650013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30" t="s">
        <v>55</v>
      </c>
      <c r="B55" s="33">
        <v>1.56781355E8</v>
      </c>
      <c r="C55" s="33"/>
      <c r="D55" s="33"/>
      <c r="E55" s="33"/>
      <c r="F55" s="33"/>
      <c r="G55" s="33">
        <f t="shared" si="3"/>
        <v>156781355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30" t="s">
        <v>56</v>
      </c>
      <c r="B56" s="33">
        <v>1.7230231839E10</v>
      </c>
      <c r="C56" s="33">
        <v>0.0</v>
      </c>
      <c r="D56" s="33">
        <v>3547753.0</v>
      </c>
      <c r="E56" s="33"/>
      <c r="F56" s="33"/>
      <c r="G56" s="33">
        <f t="shared" si="3"/>
        <v>17233779592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30" t="s">
        <v>57</v>
      </c>
      <c r="B57" s="33">
        <v>5.893875958E10</v>
      </c>
      <c r="C57" s="33"/>
      <c r="D57" s="33"/>
      <c r="E57" s="33"/>
      <c r="F57" s="33"/>
      <c r="G57" s="33">
        <f t="shared" si="3"/>
        <v>58938759580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30" t="s">
        <v>58</v>
      </c>
      <c r="B58" s="33">
        <v>4.0E7</v>
      </c>
      <c r="C58" s="33"/>
      <c r="D58" s="33"/>
      <c r="E58" s="33"/>
      <c r="F58" s="33"/>
      <c r="G58" s="33">
        <f t="shared" si="3"/>
        <v>40000000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30" t="s">
        <v>59</v>
      </c>
      <c r="B59" s="33">
        <v>2.293377259E9</v>
      </c>
      <c r="C59" s="33"/>
      <c r="D59" s="33"/>
      <c r="E59" s="33"/>
      <c r="F59" s="33"/>
      <c r="G59" s="33">
        <f t="shared" si="3"/>
        <v>2293377259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30" t="s">
        <v>60</v>
      </c>
      <c r="B60" s="33">
        <v>0.0</v>
      </c>
      <c r="C60" s="33"/>
      <c r="D60" s="33"/>
      <c r="E60" s="33">
        <v>0.0</v>
      </c>
      <c r="F60" s="33"/>
      <c r="G60" s="33">
        <f t="shared" si="3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30" t="s">
        <v>61</v>
      </c>
      <c r="B61" s="33">
        <v>1.537952227E9</v>
      </c>
      <c r="C61" s="33">
        <v>0.0</v>
      </c>
      <c r="D61" s="33"/>
      <c r="E61" s="33">
        <v>0.0</v>
      </c>
      <c r="F61" s="33"/>
      <c r="G61" s="33">
        <f t="shared" si="3"/>
        <v>1537952227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23" t="s">
        <v>62</v>
      </c>
      <c r="B62" s="26">
        <f t="shared" ref="B62:E62" si="12">+B63+B64+B65</f>
        <v>343113217579</v>
      </c>
      <c r="C62" s="26">
        <f t="shared" si="12"/>
        <v>0</v>
      </c>
      <c r="D62" s="26">
        <f t="shared" si="12"/>
        <v>0</v>
      </c>
      <c r="E62" s="26">
        <f t="shared" si="12"/>
        <v>0</v>
      </c>
      <c r="F62" s="26"/>
      <c r="G62" s="26">
        <f t="shared" si="3"/>
        <v>343113217579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37" t="s">
        <v>63</v>
      </c>
      <c r="B63" s="33">
        <v>2.25358062355E11</v>
      </c>
      <c r="C63" s="33">
        <v>0.0</v>
      </c>
      <c r="D63" s="33">
        <v>0.0</v>
      </c>
      <c r="E63" s="33">
        <v>0.0</v>
      </c>
      <c r="F63" s="33"/>
      <c r="G63" s="33">
        <f t="shared" si="3"/>
        <v>225358062355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37" t="s">
        <v>64</v>
      </c>
      <c r="B64" s="33">
        <v>3.1666659417E10</v>
      </c>
      <c r="C64" s="33">
        <v>0.0</v>
      </c>
      <c r="D64" s="33">
        <v>0.0</v>
      </c>
      <c r="E64" s="33">
        <v>0.0</v>
      </c>
      <c r="F64" s="33"/>
      <c r="G64" s="33">
        <f t="shared" si="3"/>
        <v>31666659417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37" t="s">
        <v>65</v>
      </c>
      <c r="B65" s="33">
        <v>8.6088495807E10</v>
      </c>
      <c r="C65" s="33">
        <v>0.0</v>
      </c>
      <c r="D65" s="33"/>
      <c r="E65" s="33">
        <v>0.0</v>
      </c>
      <c r="F65" s="33"/>
      <c r="G65" s="33">
        <f t="shared" si="3"/>
        <v>86088495807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41" t="s">
        <v>66</v>
      </c>
      <c r="B66" s="33">
        <v>0.0</v>
      </c>
      <c r="C66" s="33">
        <v>0.0</v>
      </c>
      <c r="D66" s="33">
        <v>0.0</v>
      </c>
      <c r="E66" s="33">
        <v>0.0</v>
      </c>
      <c r="F66" s="33"/>
      <c r="G66" s="33">
        <f t="shared" si="3"/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21" t="s">
        <v>67</v>
      </c>
      <c r="B67" s="22">
        <f t="shared" ref="B67:E67" si="13">+B19-B41</f>
        <v>202326187534</v>
      </c>
      <c r="C67" s="22">
        <f t="shared" si="13"/>
        <v>6700376946</v>
      </c>
      <c r="D67" s="22">
        <f t="shared" si="13"/>
        <v>-269607892296</v>
      </c>
      <c r="E67" s="22">
        <f t="shared" si="13"/>
        <v>0</v>
      </c>
      <c r="F67" s="22"/>
      <c r="G67" s="22">
        <f t="shared" si="3"/>
        <v>-60581327816</v>
      </c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21" t="s">
        <v>68</v>
      </c>
      <c r="B68" s="22">
        <f t="shared" ref="B68:E68" si="14">+B70+B69+B77</f>
        <v>6063624013</v>
      </c>
      <c r="C68" s="22">
        <f t="shared" si="14"/>
        <v>7940796399</v>
      </c>
      <c r="D68" s="22">
        <f t="shared" si="14"/>
        <v>0</v>
      </c>
      <c r="E68" s="22">
        <f t="shared" si="14"/>
        <v>0</v>
      </c>
      <c r="F68" s="22"/>
      <c r="G68" s="22">
        <f t="shared" si="3"/>
        <v>14004420412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23" t="s">
        <v>69</v>
      </c>
      <c r="B69" s="26">
        <v>0.0</v>
      </c>
      <c r="C69" s="26">
        <v>0.0</v>
      </c>
      <c r="D69" s="26">
        <v>0.0</v>
      </c>
      <c r="E69" s="26">
        <v>0.0</v>
      </c>
      <c r="F69" s="26"/>
      <c r="G69" s="26">
        <f t="shared" si="3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23" t="s">
        <v>70</v>
      </c>
      <c r="B70" s="26">
        <f t="shared" ref="B70:E70" si="15">+B71+B72+B76</f>
        <v>6023798348</v>
      </c>
      <c r="C70" s="26">
        <f t="shared" si="15"/>
        <v>7286615910</v>
      </c>
      <c r="D70" s="26">
        <f t="shared" si="15"/>
        <v>0</v>
      </c>
      <c r="E70" s="26">
        <f t="shared" si="15"/>
        <v>0</v>
      </c>
      <c r="F70" s="26"/>
      <c r="G70" s="26">
        <f t="shared" si="3"/>
        <v>13310414258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37" t="s">
        <v>54</v>
      </c>
      <c r="B71" s="26">
        <v>0.0</v>
      </c>
      <c r="C71" s="26">
        <v>0.0</v>
      </c>
      <c r="D71" s="26">
        <v>0.0</v>
      </c>
      <c r="E71" s="26">
        <v>0.0</v>
      </c>
      <c r="F71" s="26"/>
      <c r="G71" s="26">
        <f t="shared" si="3"/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37" t="s">
        <v>62</v>
      </c>
      <c r="B72" s="26">
        <f t="shared" ref="B72:C72" si="16">+B73+B74+B75</f>
        <v>6023798348</v>
      </c>
      <c r="C72" s="26">
        <f t="shared" si="16"/>
        <v>7286615910</v>
      </c>
      <c r="D72" s="26">
        <f t="shared" ref="D72:E72" si="17">+D73+D74</f>
        <v>0</v>
      </c>
      <c r="E72" s="26">
        <f t="shared" si="17"/>
        <v>0</v>
      </c>
      <c r="F72" s="26"/>
      <c r="G72" s="26">
        <f t="shared" si="3"/>
        <v>13310414258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30" t="s">
        <v>71</v>
      </c>
      <c r="B73" s="33">
        <v>5.867638282E9</v>
      </c>
      <c r="C73" s="33">
        <v>0.0</v>
      </c>
      <c r="D73" s="26">
        <v>0.0</v>
      </c>
      <c r="E73" s="26">
        <v>0.0</v>
      </c>
      <c r="F73" s="26"/>
      <c r="G73" s="26">
        <f t="shared" si="3"/>
        <v>5867638282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30" t="s">
        <v>72</v>
      </c>
      <c r="B74" s="33">
        <v>0.0</v>
      </c>
      <c r="C74" s="33">
        <v>7.10861591E9</v>
      </c>
      <c r="D74" s="26">
        <v>0.0</v>
      </c>
      <c r="E74" s="26">
        <v>0.0</v>
      </c>
      <c r="F74" s="26"/>
      <c r="G74" s="26">
        <f t="shared" si="3"/>
        <v>7108615910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30" t="s">
        <v>73</v>
      </c>
      <c r="B75" s="33">
        <v>1.56160066E8</v>
      </c>
      <c r="C75" s="33">
        <v>1.78E8</v>
      </c>
      <c r="D75" s="26"/>
      <c r="E75" s="26"/>
      <c r="F75" s="26"/>
      <c r="G75" s="2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41" t="s">
        <v>66</v>
      </c>
      <c r="B76" s="26">
        <v>0.0</v>
      </c>
      <c r="C76" s="26">
        <v>0.0</v>
      </c>
      <c r="D76" s="26">
        <v>0.0</v>
      </c>
      <c r="E76" s="26">
        <v>0.0</v>
      </c>
      <c r="F76" s="26"/>
      <c r="G76" s="26">
        <f t="shared" ref="G76:G121" si="18">+B76+C76+D76</f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23" t="s">
        <v>74</v>
      </c>
      <c r="B77" s="42">
        <v>3.9825665E7</v>
      </c>
      <c r="C77" s="42">
        <v>6.54180489E8</v>
      </c>
      <c r="D77" s="42">
        <v>0.0</v>
      </c>
      <c r="E77" s="42">
        <v>0.0</v>
      </c>
      <c r="F77" s="42"/>
      <c r="G77" s="42">
        <f t="shared" si="18"/>
        <v>694006154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21" t="s">
        <v>75</v>
      </c>
      <c r="B78" s="22">
        <f t="shared" ref="B78:E78" si="19">+B79+B80+B86</f>
        <v>8882443388</v>
      </c>
      <c r="C78" s="22">
        <f t="shared" si="19"/>
        <v>15751777476</v>
      </c>
      <c r="D78" s="22">
        <f t="shared" si="19"/>
        <v>37188499</v>
      </c>
      <c r="E78" s="22">
        <f t="shared" si="19"/>
        <v>0</v>
      </c>
      <c r="F78" s="22"/>
      <c r="G78" s="22">
        <f t="shared" si="18"/>
        <v>24671409363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23" t="s">
        <v>76</v>
      </c>
      <c r="B79" s="24">
        <v>2.984805106E9</v>
      </c>
      <c r="C79" s="24">
        <v>1.5714183476E10</v>
      </c>
      <c r="D79" s="24">
        <v>3.7188499E7</v>
      </c>
      <c r="E79" s="24">
        <v>0.0</v>
      </c>
      <c r="F79" s="24"/>
      <c r="G79" s="24">
        <f t="shared" si="18"/>
        <v>18736177081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23" t="s">
        <v>77</v>
      </c>
      <c r="B80" s="36">
        <f t="shared" ref="B80:E80" si="20">+B81+B82+B85</f>
        <v>5867638282</v>
      </c>
      <c r="C80" s="36">
        <f t="shared" si="20"/>
        <v>0</v>
      </c>
      <c r="D80" s="36">
        <f t="shared" si="20"/>
        <v>0</v>
      </c>
      <c r="E80" s="36">
        <f t="shared" si="20"/>
        <v>0</v>
      </c>
      <c r="F80" s="36"/>
      <c r="G80" s="36">
        <f t="shared" si="18"/>
        <v>5867638282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37" t="s">
        <v>54</v>
      </c>
      <c r="B81" s="33">
        <v>3.87903125E8</v>
      </c>
      <c r="C81" s="33">
        <v>0.0</v>
      </c>
      <c r="D81" s="33">
        <v>0.0</v>
      </c>
      <c r="E81" s="33">
        <v>0.0</v>
      </c>
      <c r="F81" s="33"/>
      <c r="G81" s="33">
        <f t="shared" si="18"/>
        <v>387903125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37" t="s">
        <v>62</v>
      </c>
      <c r="B82" s="33">
        <f t="shared" ref="B82:E82" si="21">+B83+B84+B85</f>
        <v>5479735157</v>
      </c>
      <c r="C82" s="33">
        <f t="shared" si="21"/>
        <v>0</v>
      </c>
      <c r="D82" s="33">
        <f t="shared" si="21"/>
        <v>0</v>
      </c>
      <c r="E82" s="33">
        <f t="shared" si="21"/>
        <v>0</v>
      </c>
      <c r="F82" s="33"/>
      <c r="G82" s="33">
        <f t="shared" si="18"/>
        <v>5479735157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37" t="s">
        <v>78</v>
      </c>
      <c r="B83" s="33">
        <v>2.11414310662E9</v>
      </c>
      <c r="C83" s="33">
        <v>0.0</v>
      </c>
      <c r="D83" s="33">
        <v>0.0</v>
      </c>
      <c r="E83" s="33">
        <v>0.0</v>
      </c>
      <c r="F83" s="33"/>
      <c r="G83" s="33">
        <f t="shared" si="18"/>
        <v>2114143107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37" t="s">
        <v>79</v>
      </c>
      <c r="B84" s="33">
        <v>3.36559205E9</v>
      </c>
      <c r="C84" s="33">
        <v>0.0</v>
      </c>
      <c r="D84" s="33">
        <v>0.0</v>
      </c>
      <c r="E84" s="33">
        <v>0.0</v>
      </c>
      <c r="F84" s="33"/>
      <c r="G84" s="33">
        <f t="shared" si="18"/>
        <v>3365592050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37" t="s">
        <v>66</v>
      </c>
      <c r="B85" s="33">
        <v>0.0</v>
      </c>
      <c r="C85" s="33">
        <v>0.0</v>
      </c>
      <c r="D85" s="33">
        <v>0.0</v>
      </c>
      <c r="E85" s="33">
        <v>0.0</v>
      </c>
      <c r="F85" s="33"/>
      <c r="G85" s="33">
        <f t="shared" si="18"/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23" t="s">
        <v>80</v>
      </c>
      <c r="B86" s="26">
        <v>3.0E7</v>
      </c>
      <c r="C86" s="26">
        <v>3.7594E7</v>
      </c>
      <c r="D86" s="26">
        <v>0.0</v>
      </c>
      <c r="E86" s="26">
        <v>0.0</v>
      </c>
      <c r="F86" s="26"/>
      <c r="G86" s="26">
        <f t="shared" si="18"/>
        <v>67594000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21" t="s">
        <v>81</v>
      </c>
      <c r="B87" s="22">
        <f t="shared" ref="B87:E87" si="22">+B68+B19</f>
        <v>1846600197459</v>
      </c>
      <c r="C87" s="22">
        <f t="shared" si="22"/>
        <v>64753713683</v>
      </c>
      <c r="D87" s="22">
        <f t="shared" si="22"/>
        <v>417902057698</v>
      </c>
      <c r="E87" s="22">
        <f t="shared" si="22"/>
        <v>0</v>
      </c>
      <c r="F87" s="22"/>
      <c r="G87" s="22">
        <f t="shared" si="18"/>
        <v>2329255968840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21" t="s">
        <v>82</v>
      </c>
      <c r="B88" s="22">
        <f t="shared" ref="B88:E88" si="23">+B41+B78</f>
        <v>1647092829300</v>
      </c>
      <c r="C88" s="22">
        <f t="shared" si="23"/>
        <v>65864317814</v>
      </c>
      <c r="D88" s="22">
        <f t="shared" si="23"/>
        <v>687547138493</v>
      </c>
      <c r="E88" s="22">
        <f t="shared" si="23"/>
        <v>0</v>
      </c>
      <c r="F88" s="22"/>
      <c r="G88" s="22">
        <f t="shared" si="18"/>
        <v>2400504285607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21" t="s">
        <v>83</v>
      </c>
      <c r="B89" s="22">
        <f t="shared" ref="B89:E89" si="24">+B88-B47</f>
        <v>1645079720312</v>
      </c>
      <c r="C89" s="22">
        <f t="shared" si="24"/>
        <v>65864317814</v>
      </c>
      <c r="D89" s="22">
        <f t="shared" si="24"/>
        <v>687547138493</v>
      </c>
      <c r="E89" s="22">
        <f t="shared" si="24"/>
        <v>0</v>
      </c>
      <c r="F89" s="22"/>
      <c r="G89" s="22">
        <f t="shared" si="18"/>
        <v>2398491176619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21" t="s">
        <v>84</v>
      </c>
      <c r="B90" s="22">
        <f t="shared" ref="B90:E90" si="25">+B87-B88</f>
        <v>199507368159</v>
      </c>
      <c r="C90" s="22">
        <f t="shared" si="25"/>
        <v>-1110604131</v>
      </c>
      <c r="D90" s="22">
        <f t="shared" si="25"/>
        <v>-269645080795</v>
      </c>
      <c r="E90" s="22">
        <f t="shared" si="25"/>
        <v>0</v>
      </c>
      <c r="F90" s="22"/>
      <c r="G90" s="22">
        <f t="shared" si="18"/>
        <v>-71248316767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>
        <f t="shared" si="18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43" t="s">
        <v>85</v>
      </c>
      <c r="B92" s="22">
        <v>3.53819457E10</v>
      </c>
      <c r="C92" s="22">
        <v>2.3507332367E10</v>
      </c>
      <c r="D92" s="22">
        <v>2.76105E11</v>
      </c>
      <c r="E92" s="22">
        <v>0.0</v>
      </c>
      <c r="F92" s="22"/>
      <c r="G92" s="22">
        <f t="shared" si="18"/>
        <v>334994278067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43" t="s">
        <v>86</v>
      </c>
      <c r="B93" s="44">
        <f>332490351107+14926960</f>
        <v>332505278067</v>
      </c>
      <c r="C93" s="44">
        <v>2.489E9</v>
      </c>
      <c r="D93" s="44">
        <v>0.0</v>
      </c>
      <c r="E93" s="44">
        <v>0.0</v>
      </c>
      <c r="F93" s="44"/>
      <c r="G93" s="44">
        <f t="shared" si="18"/>
        <v>334994278067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21" t="s">
        <v>87</v>
      </c>
      <c r="B94" s="44">
        <f t="shared" ref="B94:E94" si="26">+B87-B89</f>
        <v>201520477147</v>
      </c>
      <c r="C94" s="44">
        <f t="shared" si="26"/>
        <v>-1110604131</v>
      </c>
      <c r="D94" s="44">
        <f t="shared" si="26"/>
        <v>-269645080795</v>
      </c>
      <c r="E94" s="44">
        <f t="shared" si="26"/>
        <v>0</v>
      </c>
      <c r="F94" s="44"/>
      <c r="G94" s="44">
        <f t="shared" si="18"/>
        <v>-69235207779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>
        <f t="shared" si="18"/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21" t="s">
        <v>88</v>
      </c>
      <c r="B96" s="22">
        <f t="shared" ref="B96:E96" si="27">+B90+B92-B93</f>
        <v>-97615964208</v>
      </c>
      <c r="C96" s="22">
        <f t="shared" si="27"/>
        <v>19907728236</v>
      </c>
      <c r="D96" s="22">
        <f t="shared" si="27"/>
        <v>6459919205</v>
      </c>
      <c r="E96" s="22">
        <f t="shared" si="27"/>
        <v>0</v>
      </c>
      <c r="F96" s="22"/>
      <c r="G96" s="22">
        <f t="shared" si="18"/>
        <v>-71248316767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>
        <f t="shared" si="18"/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45" t="s">
        <v>89</v>
      </c>
      <c r="B98" s="22">
        <f t="shared" ref="B98:F98" si="28">+B99+B103+B109</f>
        <v>142843743195</v>
      </c>
      <c r="C98" s="22">
        <f t="shared" si="28"/>
        <v>3834995940</v>
      </c>
      <c r="D98" s="22">
        <f t="shared" si="28"/>
        <v>3653444912</v>
      </c>
      <c r="E98" s="22">
        <f t="shared" si="28"/>
        <v>0</v>
      </c>
      <c r="F98" s="22">
        <f t="shared" si="28"/>
        <v>0</v>
      </c>
      <c r="G98" s="22">
        <f t="shared" si="18"/>
        <v>150332184047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46" t="s">
        <v>90</v>
      </c>
      <c r="B99" s="47">
        <f t="shared" ref="B99:D99" si="29">SUM(B100:B102)</f>
        <v>14891942348</v>
      </c>
      <c r="C99" s="47">
        <f t="shared" si="29"/>
        <v>3834995940</v>
      </c>
      <c r="D99" s="47">
        <f t="shared" si="29"/>
        <v>3653444912</v>
      </c>
      <c r="E99" s="47">
        <v>0.0</v>
      </c>
      <c r="F99" s="47"/>
      <c r="G99" s="47">
        <f t="shared" si="18"/>
        <v>22380383200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48" t="s">
        <v>91</v>
      </c>
      <c r="B100" s="33">
        <v>0.0</v>
      </c>
      <c r="C100" s="33">
        <v>0.0</v>
      </c>
      <c r="D100" s="33">
        <v>0.0</v>
      </c>
      <c r="E100" s="33">
        <v>0.0</v>
      </c>
      <c r="F100" s="33"/>
      <c r="G100" s="33">
        <f t="shared" si="18"/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48" t="s">
        <v>92</v>
      </c>
      <c r="B101" s="33">
        <v>0.0</v>
      </c>
      <c r="C101" s="33">
        <v>0.0</v>
      </c>
      <c r="D101" s="33">
        <v>0.0</v>
      </c>
      <c r="E101" s="33">
        <v>0.0</v>
      </c>
      <c r="F101" s="33"/>
      <c r="G101" s="33">
        <f t="shared" si="18"/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48" t="s">
        <v>93</v>
      </c>
      <c r="B102" s="33">
        <v>1.4891942348E10</v>
      </c>
      <c r="C102" s="33">
        <v>3.83499594E9</v>
      </c>
      <c r="D102" s="33">
        <v>3.653444912E9</v>
      </c>
      <c r="E102" s="33">
        <v>0.0</v>
      </c>
      <c r="F102" s="33"/>
      <c r="G102" s="33">
        <f t="shared" si="18"/>
        <v>22380383200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46" t="s">
        <v>94</v>
      </c>
      <c r="B103" s="49">
        <f t="shared" ref="B103:D103" si="30">+B104+B105+B106+B107+B108</f>
        <v>127951800847</v>
      </c>
      <c r="C103" s="49">
        <f t="shared" si="30"/>
        <v>0</v>
      </c>
      <c r="D103" s="49">
        <f t="shared" si="30"/>
        <v>0</v>
      </c>
      <c r="E103" s="49">
        <v>0.0</v>
      </c>
      <c r="F103" s="49"/>
      <c r="G103" s="49">
        <f t="shared" si="18"/>
        <v>127951800847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48" t="s">
        <v>95</v>
      </c>
      <c r="B104" s="33">
        <v>0.0</v>
      </c>
      <c r="C104" s="33">
        <v>0.0</v>
      </c>
      <c r="D104" s="33">
        <v>0.0</v>
      </c>
      <c r="E104" s="33">
        <v>0.0</v>
      </c>
      <c r="F104" s="33"/>
      <c r="G104" s="33">
        <f t="shared" si="18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48" t="s">
        <v>96</v>
      </c>
      <c r="B105" s="33">
        <v>0.0</v>
      </c>
      <c r="C105" s="33">
        <v>0.0</v>
      </c>
      <c r="D105" s="33">
        <v>0.0</v>
      </c>
      <c r="E105" s="33">
        <v>0.0</v>
      </c>
      <c r="F105" s="33"/>
      <c r="G105" s="33">
        <f t="shared" si="18"/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48" t="s">
        <v>97</v>
      </c>
      <c r="B106" s="33">
        <v>0.0</v>
      </c>
      <c r="C106" s="33">
        <v>0.0</v>
      </c>
      <c r="D106" s="33">
        <v>0.0</v>
      </c>
      <c r="E106" s="33">
        <v>0.0</v>
      </c>
      <c r="F106" s="33"/>
      <c r="G106" s="33">
        <f t="shared" si="18"/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48" t="s">
        <v>98</v>
      </c>
      <c r="B107" s="33">
        <v>6.0E10</v>
      </c>
      <c r="C107" s="33">
        <v>0.0</v>
      </c>
      <c r="D107" s="33">
        <v>0.0</v>
      </c>
      <c r="E107" s="33">
        <v>0.0</v>
      </c>
      <c r="F107" s="33"/>
      <c r="G107" s="33">
        <f t="shared" si="18"/>
        <v>60000000000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48" t="s">
        <v>99</v>
      </c>
      <c r="B108" s="33">
        <v>6.795180084661E10</v>
      </c>
      <c r="C108" s="33">
        <v>0.0</v>
      </c>
      <c r="D108" s="33">
        <v>0.0</v>
      </c>
      <c r="E108" s="33">
        <v>0.0</v>
      </c>
      <c r="F108" s="33"/>
      <c r="G108" s="33">
        <f t="shared" si="18"/>
        <v>67951800847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46" t="s">
        <v>100</v>
      </c>
      <c r="B109" s="26">
        <v>0.0</v>
      </c>
      <c r="C109" s="26">
        <v>0.0</v>
      </c>
      <c r="D109" s="26">
        <v>0.0</v>
      </c>
      <c r="E109" s="26">
        <v>0.0</v>
      </c>
      <c r="F109" s="26"/>
      <c r="G109" s="26">
        <f t="shared" si="18"/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45" t="s">
        <v>101</v>
      </c>
      <c r="B110" s="22">
        <f t="shared" ref="B110:E110" si="31">+B111+B115+B120</f>
        <v>95712985524</v>
      </c>
      <c r="C110" s="22">
        <f t="shared" si="31"/>
        <v>7680316935</v>
      </c>
      <c r="D110" s="22">
        <f t="shared" si="31"/>
        <v>3653444912</v>
      </c>
      <c r="E110" s="22">
        <f t="shared" si="31"/>
        <v>0</v>
      </c>
      <c r="F110" s="22"/>
      <c r="G110" s="22">
        <f t="shared" si="18"/>
        <v>107046747371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48" t="s">
        <v>102</v>
      </c>
      <c r="B111" s="47">
        <f t="shared" ref="B111:D111" si="32">SUM(B112:B114)</f>
        <v>7332148156</v>
      </c>
      <c r="C111" s="47">
        <f t="shared" si="32"/>
        <v>7680316935</v>
      </c>
      <c r="D111" s="47">
        <f t="shared" si="32"/>
        <v>3653444912</v>
      </c>
      <c r="E111" s="47">
        <f>+E113</f>
        <v>0</v>
      </c>
      <c r="F111" s="47"/>
      <c r="G111" s="47">
        <f t="shared" si="18"/>
        <v>18665910003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48" t="s">
        <v>103</v>
      </c>
      <c r="B112" s="33">
        <v>0.0</v>
      </c>
      <c r="C112" s="33">
        <v>0.0</v>
      </c>
      <c r="D112" s="33">
        <v>0.0</v>
      </c>
      <c r="E112" s="33">
        <v>0.0</v>
      </c>
      <c r="F112" s="33"/>
      <c r="G112" s="33">
        <f t="shared" si="18"/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48" t="s">
        <v>104</v>
      </c>
      <c r="B113" s="33"/>
      <c r="C113" s="33"/>
      <c r="D113" s="33"/>
      <c r="E113" s="33">
        <v>0.0</v>
      </c>
      <c r="F113" s="33"/>
      <c r="G113" s="33">
        <f t="shared" si="18"/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48" t="s">
        <v>105</v>
      </c>
      <c r="B114" s="33">
        <v>7.332148156E9</v>
      </c>
      <c r="C114" s="33">
        <v>7.680316935E9</v>
      </c>
      <c r="D114" s="33">
        <v>3.653444912E9</v>
      </c>
      <c r="E114" s="33">
        <v>0.0</v>
      </c>
      <c r="F114" s="33"/>
      <c r="G114" s="33">
        <f t="shared" si="18"/>
        <v>18665910003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48" t="s">
        <v>106</v>
      </c>
      <c r="B115" s="49">
        <f t="shared" ref="B115:D115" si="33">+B116+B117+B118+B119</f>
        <v>88380837368</v>
      </c>
      <c r="C115" s="49">
        <f t="shared" si="33"/>
        <v>0</v>
      </c>
      <c r="D115" s="49">
        <f t="shared" si="33"/>
        <v>0</v>
      </c>
      <c r="E115" s="49">
        <v>0.0</v>
      </c>
      <c r="F115" s="49"/>
      <c r="G115" s="49">
        <f t="shared" si="18"/>
        <v>88380837368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48" t="s">
        <v>107</v>
      </c>
      <c r="B116" s="33">
        <v>0.0</v>
      </c>
      <c r="C116" s="33">
        <v>0.0</v>
      </c>
      <c r="D116" s="33">
        <v>0.0</v>
      </c>
      <c r="E116" s="33">
        <v>0.0</v>
      </c>
      <c r="F116" s="33"/>
      <c r="G116" s="33">
        <f t="shared" si="18"/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48" t="s">
        <v>108</v>
      </c>
      <c r="B117" s="33">
        <v>0.0</v>
      </c>
      <c r="C117" s="33">
        <v>0.0</v>
      </c>
      <c r="D117" s="33">
        <v>0.0</v>
      </c>
      <c r="E117" s="33">
        <v>0.0</v>
      </c>
      <c r="F117" s="33"/>
      <c r="G117" s="33">
        <f t="shared" si="18"/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48" t="s">
        <v>109</v>
      </c>
      <c r="B118" s="33">
        <f>812485794+H43+1017123288</f>
        <v>4150536393</v>
      </c>
      <c r="C118" s="33">
        <v>0.0</v>
      </c>
      <c r="D118" s="33">
        <v>0.0</v>
      </c>
      <c r="E118" s="33">
        <v>0.0</v>
      </c>
      <c r="F118" s="33"/>
      <c r="G118" s="33">
        <f t="shared" si="18"/>
        <v>4150536393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50" t="s">
        <v>110</v>
      </c>
      <c r="B119" s="33">
        <v>8.423030097569E10</v>
      </c>
      <c r="C119" s="33">
        <v>0.0</v>
      </c>
      <c r="D119" s="33">
        <v>0.0</v>
      </c>
      <c r="E119" s="33">
        <v>0.0</v>
      </c>
      <c r="F119" s="33"/>
      <c r="G119" s="33">
        <f t="shared" si="18"/>
        <v>84230300976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46" t="s">
        <v>111</v>
      </c>
      <c r="B120" s="26">
        <v>0.0</v>
      </c>
      <c r="C120" s="26">
        <v>0.0</v>
      </c>
      <c r="D120" s="26">
        <v>0.0</v>
      </c>
      <c r="E120" s="26">
        <v>0.0</v>
      </c>
      <c r="F120" s="26"/>
      <c r="G120" s="26">
        <f t="shared" si="18"/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45" t="s">
        <v>112</v>
      </c>
      <c r="B121" s="22">
        <f t="shared" ref="B121:E121" si="34">+B96+B98-B110</f>
        <v>-50485206537</v>
      </c>
      <c r="C121" s="22">
        <f t="shared" si="34"/>
        <v>16062407241</v>
      </c>
      <c r="D121" s="22">
        <f t="shared" si="34"/>
        <v>6459919205</v>
      </c>
      <c r="E121" s="22">
        <f t="shared" si="34"/>
        <v>0</v>
      </c>
      <c r="F121" s="22"/>
      <c r="G121" s="22">
        <f t="shared" si="18"/>
        <v>-27962880091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4.25" customHeight="1">
      <c r="A122" s="1"/>
      <c r="B122" s="51"/>
      <c r="C122" s="51"/>
      <c r="D122" s="51"/>
      <c r="E122" s="51"/>
      <c r="F122" s="51"/>
      <c r="G122" s="5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51">
        <f>+G96+G98-G110</f>
        <v>-27962880091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mergeCells count="3">
    <mergeCell ref="A6:G6"/>
    <mergeCell ref="A7:G7"/>
    <mergeCell ref="A8:G8"/>
  </mergeCells>
  <printOptions horizontalCentered="1" verticalCentered="1"/>
  <pageMargins bottom="1.0" footer="0.0" header="0.0" left="0.55" right="0.75" top="1.0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2024-09-23T15:24:25Z</dcterms:created>
  <dc:creator>Agostina Perrig</dc:creator>
</cp:coreProperties>
</file>